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491" windowWidth="10200" windowHeight="9210" tabRatio="610" activeTab="0"/>
  </bookViews>
  <sheets>
    <sheet name="Perustaulukko_V_S" sheetId="1" r:id="rId1"/>
    <sheet name="Perustaulukko_Aland" sheetId="2" r:id="rId2"/>
    <sheet name="Vertailu Aland_VS" sheetId="3" r:id="rId3"/>
    <sheet name="Laskijat" sheetId="4" r:id="rId4"/>
  </sheets>
  <definedNames>
    <definedName name="Excel_BuiltIn_Print_Titles_1_1">'Perustaulukko_V_S'!$A:$A,'Perustaulukko_V_S'!$2:$4</definedName>
    <definedName name="_xlnm.Print_Titles" localSheetId="0">'Perustaulukko_V_S'!$A:$A,'Perustaulukko_V_S'!$2:$4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</authors>
  <commentList>
    <comment ref="A146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</commentList>
</comments>
</file>

<file path=xl/sharedStrings.xml><?xml version="1.0" encoding="utf-8"?>
<sst xmlns="http://schemas.openxmlformats.org/spreadsheetml/2006/main" count="910" uniqueCount="454">
  <si>
    <t>Joululaskennat TLY:n alueella</t>
  </si>
  <si>
    <t>Monellako reitillä lajia esiintyi</t>
  </si>
  <si>
    <t>Laupunen</t>
  </si>
  <si>
    <t>Pehtjärvi</t>
  </si>
  <si>
    <t>Littoistenjärvi</t>
  </si>
  <si>
    <t>Mynälahti</t>
  </si>
  <si>
    <t>Laajokivarsi</t>
  </si>
  <si>
    <t>Suorsala</t>
  </si>
  <si>
    <t>Harvaluoto</t>
  </si>
  <si>
    <t>Aasla</t>
  </si>
  <si>
    <t>Brunnila-Röölä</t>
  </si>
  <si>
    <t>Heinäinen</t>
  </si>
  <si>
    <t>Hirvensalo</t>
  </si>
  <si>
    <t>Ruissalo, Kuuva</t>
  </si>
  <si>
    <t>Ruissalo, Keski</t>
  </si>
  <si>
    <t>Takakirves</t>
  </si>
  <si>
    <t>Vaskijärvi</t>
  </si>
  <si>
    <t>Ahvenanmaa, yksilöt</t>
  </si>
  <si>
    <t>Talvi</t>
  </si>
  <si>
    <t>03/04</t>
  </si>
  <si>
    <t>04/05</t>
  </si>
  <si>
    <t>05/06</t>
  </si>
  <si>
    <t>06/07</t>
  </si>
  <si>
    <t>KAA</t>
  </si>
  <si>
    <t>KOS</t>
  </si>
  <si>
    <t>KUS</t>
  </si>
  <si>
    <t>LAI</t>
  </si>
  <si>
    <t>LIE</t>
  </si>
  <si>
    <t>MIE</t>
  </si>
  <si>
    <t>MYN</t>
  </si>
  <si>
    <t>NAA</t>
  </si>
  <si>
    <t>PAR</t>
  </si>
  <si>
    <t>PII</t>
  </si>
  <si>
    <t>RAI</t>
  </si>
  <si>
    <t>RYM</t>
  </si>
  <si>
    <t>TUR</t>
  </si>
  <si>
    <t>UUS</t>
  </si>
  <si>
    <t>YLÄ</t>
  </si>
  <si>
    <t>Reitti Km</t>
  </si>
  <si>
    <t>Kaakkuri</t>
  </si>
  <si>
    <t>Kuikka</t>
  </si>
  <si>
    <t>Jääkuikka</t>
  </si>
  <si>
    <t>Pikku-uikku</t>
  </si>
  <si>
    <t>Mustakurkku-uikku</t>
  </si>
  <si>
    <t>Silkkiuikku</t>
  </si>
  <si>
    <t>Härkälintu</t>
  </si>
  <si>
    <t>Merimetso</t>
  </si>
  <si>
    <t>Harmaahaikara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</si>
  <si>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</si>
  <si>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</si>
  <si>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</si>
  <si>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</si>
  <si>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</si>
  <si>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</si>
  <si>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</si>
  <si>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Punasotka</t>
  </si>
  <si>
    <t>Tukkasotka</t>
  </si>
  <si>
    <t>Lapasotka</t>
  </si>
  <si>
    <t>Haahka</t>
  </si>
  <si>
    <t>Alli</t>
  </si>
  <si>
    <t>Allihaahka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</si>
  <si>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</si>
  <si>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</si>
  <si>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</si>
  <si>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</si>
  <si>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</si>
  <si>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</si>
  <si>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</si>
  <si>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</si>
  <si>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</si>
  <si>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</si>
  <si>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</si>
  <si>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</si>
  <si>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</si>
  <si>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</si>
  <si>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Pyy</t>
  </si>
  <si>
    <t>Teeri</t>
  </si>
  <si>
    <t>Peltopyy</t>
  </si>
  <si>
    <t>Metso</t>
  </si>
  <si>
    <t>Fasaani</t>
  </si>
  <si>
    <t>Nokikana</t>
  </si>
  <si>
    <t>Luhtakana</t>
  </si>
  <si>
    <t>Lehtokurppa</t>
  </si>
  <si>
    <t>Jänkäkurppa</t>
  </si>
  <si>
    <t>Taivaanvuohi</t>
  </si>
  <si>
    <t>Merisirri</t>
  </si>
  <si>
    <t>Pikkukajava</t>
  </si>
  <si>
    <t>Naurulokki</t>
  </si>
  <si>
    <t>Kalalokki</t>
  </si>
  <si>
    <t>Selkälokki</t>
  </si>
  <si>
    <t>Harmaalokki</t>
  </si>
  <si>
    <t>Merilokki</t>
  </si>
  <si>
    <t>Isolokki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</si>
  <si>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</si>
  <si>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</si>
  <si>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</si>
  <si>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</si>
  <si>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</si>
  <si>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</si>
  <si>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</si>
  <si>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Varpuspöllö</t>
  </si>
  <si>
    <t>Lehtopöllö</t>
  </si>
  <si>
    <t>Viirupöllö</t>
  </si>
  <si>
    <t>Harmaapäätikka</t>
  </si>
  <si>
    <t>Palokärki</t>
  </si>
  <si>
    <t>Käpytikka</t>
  </si>
  <si>
    <t>Pikkutikka</t>
  </si>
  <si>
    <t>Pohjantikka</t>
  </si>
  <si>
    <t>Kangaskiuru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</si>
  <si>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</si>
  <si>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</si>
  <si>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</si>
  <si>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</si>
  <si>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</si>
  <si>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</si>
  <si>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</si>
  <si>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</si>
  <si>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</si>
  <si>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</si>
  <si>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</si>
  <si>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</si>
  <si>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</si>
  <si>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</si>
  <si>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</si>
  <si>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</si>
  <si>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</si>
  <si>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</si>
  <si>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</si>
  <si>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</si>
  <si>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</si>
  <si>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</si>
  <si>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</si>
  <si>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</si>
  <si>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</si>
  <si>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</si>
  <si>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</si>
  <si>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</si>
  <si>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</si>
  <si>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</si>
  <si>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</si>
  <si>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</si>
  <si>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</si>
  <si>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</si>
  <si>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</si>
  <si>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</si>
  <si>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Nokkavarpunen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</si>
  <si>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</si>
  <si>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</si>
  <si>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</si>
  <si>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</si>
  <si>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</si>
  <si>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</si>
  <si>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</si>
  <si>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</si>
  <si>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</si>
  <si>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</si>
  <si>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</si>
  <si>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</si>
  <si>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Pulmunen</t>
  </si>
  <si>
    <t>Keltasirkku</t>
  </si>
  <si>
    <t>Pajusirkku</t>
  </si>
  <si>
    <t>Yhteensä yks./10km</t>
  </si>
  <si>
    <t>Yhteensä lajeja</t>
  </si>
  <si>
    <t>Reitti</t>
  </si>
  <si>
    <t>Laskijat</t>
  </si>
  <si>
    <t>Kaarina, Empo-Vuolahti</t>
  </si>
  <si>
    <t>Koski Koivukylä</t>
  </si>
  <si>
    <t>Kustavi Laupunen</t>
  </si>
  <si>
    <t>Laitila Pehtjärvi</t>
  </si>
  <si>
    <t>Lieto Littoistenjärvi</t>
  </si>
  <si>
    <t>Mietoinen Mynälahti</t>
  </si>
  <si>
    <t>Mynämäki Laajokivarsi</t>
  </si>
  <si>
    <t>Mynämäki, Suorsala</t>
  </si>
  <si>
    <t>Piikkiö Harvaluoto</t>
  </si>
  <si>
    <t>Pyhäranta, Otajärvi</t>
  </si>
  <si>
    <t>Rymättylä, Aasla</t>
  </si>
  <si>
    <t>Lennart Saari</t>
  </si>
  <si>
    <t>Rymättylä, Brunnila-Röölä</t>
  </si>
  <si>
    <t>Rymättylä Heinäinen</t>
  </si>
  <si>
    <t>Turku, Hirvensalo</t>
  </si>
  <si>
    <t>Turku Ruissalo Kuuva</t>
  </si>
  <si>
    <t>Turku Ruissalo Keski</t>
  </si>
  <si>
    <t>Turku Takakirves</t>
  </si>
  <si>
    <t>Yläne Vaskijärvi</t>
  </si>
  <si>
    <t>Keskusta-Parsila</t>
  </si>
  <si>
    <t>Rauvolanlahti</t>
  </si>
  <si>
    <t>SAU</t>
  </si>
  <si>
    <t>Keskusta</t>
  </si>
  <si>
    <t>Sauvo, Keskusta</t>
  </si>
  <si>
    <t>Erkki Hellman*</t>
  </si>
  <si>
    <t>RUS</t>
  </si>
  <si>
    <t>Keskusta-Merttelä</t>
  </si>
  <si>
    <t>Rusko, Keskusta-Merttelä</t>
  </si>
  <si>
    <t>Rainer Grönholm*</t>
  </si>
  <si>
    <t xml:space="preserve">* tarkoittaa, että olen kerännyt tiedon </t>
  </si>
  <si>
    <t>http://www.fmnh.helsinki.fi/seurannat/index.htm</t>
  </si>
  <si>
    <t>Luonnontieteellisen keskusmuseon sivuilta</t>
  </si>
  <si>
    <t>KK-Kallionokka</t>
  </si>
  <si>
    <t>Yläne, Kk-Kallionokka</t>
  </si>
  <si>
    <t>Esko Gustafsson</t>
  </si>
  <si>
    <t>Seppälä</t>
  </si>
  <si>
    <t>Laitila, Seppälä</t>
  </si>
  <si>
    <t>Järämäki-Ihala</t>
  </si>
  <si>
    <t>Krookila-Metsäaro</t>
  </si>
  <si>
    <t>Raisio, Järämäki-Ihala</t>
  </si>
  <si>
    <t>Raisio, Krookila-Metsäaro</t>
  </si>
  <si>
    <t>PAI</t>
  </si>
  <si>
    <t>Kevolan ymp.</t>
  </si>
  <si>
    <t>Paimio, Kevolan ymp</t>
  </si>
  <si>
    <t>Valkoselkätikka</t>
  </si>
  <si>
    <t>Kirjosiipikäpylintu</t>
  </si>
  <si>
    <t>Riekko</t>
  </si>
  <si>
    <t>Hiiripöllö</t>
  </si>
  <si>
    <t>Kiuru</t>
  </si>
  <si>
    <t>Lapintiainen</t>
  </si>
  <si>
    <t>Jouhisorsa</t>
  </si>
  <si>
    <t>1950-l</t>
  </si>
  <si>
    <t>1960-l</t>
  </si>
  <si>
    <t>1970-l</t>
  </si>
  <si>
    <t>1980-l</t>
  </si>
  <si>
    <t>1990-l</t>
  </si>
  <si>
    <t>Helmipöllö</t>
  </si>
  <si>
    <t>2000-l</t>
  </si>
  <si>
    <t>Turku, Rauvolanlahti</t>
  </si>
  <si>
    <t>Mynämäki, Keskusta-Parsila</t>
  </si>
  <si>
    <t>Eckerö, Storby</t>
  </si>
  <si>
    <t>Eckerö, Skag</t>
  </si>
  <si>
    <t>Eckerö, Långnabban</t>
  </si>
  <si>
    <t>Ruokki</t>
  </si>
  <si>
    <t>Hammarland, Tellholm</t>
  </si>
  <si>
    <t>Hammarland</t>
  </si>
  <si>
    <t>Jomala, Kungsö</t>
  </si>
  <si>
    <t>Jomala, Möckelö</t>
  </si>
  <si>
    <t>Jomala, Hammarudda</t>
  </si>
  <si>
    <t>Jomala, Jomala kk</t>
  </si>
  <si>
    <t>Lemland, kk</t>
  </si>
  <si>
    <t>Lemland, Apalholm</t>
  </si>
  <si>
    <t>Lemland, Järsö-Nåtö</t>
  </si>
  <si>
    <t>Mariehamn, City</t>
  </si>
  <si>
    <t>Ahvenanmaa, yksilöt/
10 reittikm</t>
  </si>
  <si>
    <t>YHTEENSÄ yksilöitä Varsinais-Suomi</t>
  </si>
  <si>
    <t>Finström, Emkarby</t>
  </si>
  <si>
    <t>Saltvik, Saltvik</t>
  </si>
  <si>
    <t>Sund, Sund</t>
  </si>
  <si>
    <t>Satama</t>
  </si>
  <si>
    <t>Naantali, Satama</t>
  </si>
  <si>
    <t>07/08</t>
  </si>
  <si>
    <t>Ahvenanmaan lajikohtainen yksilömäärä/10 reittikilometriä</t>
  </si>
  <si>
    <t>1956/57-58/59 yks./10km keskiarvo</t>
  </si>
  <si>
    <t>1959/60-68/69 yks./10km keskiarvo</t>
  </si>
  <si>
    <t>1969/70-78/79 yks./10km keskiarvo</t>
  </si>
  <si>
    <t>1979/80-88/89 yks./10km keskiarvo</t>
  </si>
  <si>
    <t>1989/90-98/99 yks./10km keskiarvo</t>
  </si>
  <si>
    <t>Ahvenanmaa 
yksilömäärä/10 reittikm</t>
  </si>
  <si>
    <t>Varsinais-Suomi yksilömäärä/10 reittikm</t>
  </si>
  <si>
    <t>Joululaskennat Ahvenanmaalla</t>
  </si>
  <si>
    <t>SAL</t>
  </si>
  <si>
    <t>Ollikkala</t>
  </si>
  <si>
    <t>Salo, Ollikkala</t>
  </si>
  <si>
    <t>*Asko Suoranta</t>
  </si>
  <si>
    <t>*Juha Kylänpää</t>
  </si>
  <si>
    <t>*Kai Norrdahl</t>
  </si>
  <si>
    <t>HAL</t>
  </si>
  <si>
    <t>Halikko, Angelniemi</t>
  </si>
  <si>
    <t>Raisio, Kaanaa-Pirilä</t>
  </si>
  <si>
    <t>Kaanaa-Pirilä</t>
  </si>
  <si>
    <t>Kiparluoto</t>
  </si>
  <si>
    <t>Kustavi, Kiparluoto</t>
  </si>
  <si>
    <t>*Timo Kurki</t>
  </si>
  <si>
    <t>Pikkulokki</t>
  </si>
  <si>
    <t>SÄR</t>
  </si>
  <si>
    <t>Förby-Finby</t>
  </si>
  <si>
    <t>Särkisalo, Förby-Finby</t>
  </si>
  <si>
    <t>08/09</t>
  </si>
  <si>
    <t>Kurki</t>
  </si>
  <si>
    <t>Kaarina, Pohjanpelto</t>
  </si>
  <si>
    <t>*Kim Kuntze</t>
  </si>
  <si>
    <t>Turku, Kohmo-Pääskyvuori</t>
  </si>
  <si>
    <t>Kohmo-Pääskyvuori</t>
  </si>
  <si>
    <t>Muuttohaukka</t>
  </si>
  <si>
    <t>Luolalanjärvi</t>
  </si>
  <si>
    <t>Naantali, Luolalanjärvi</t>
  </si>
  <si>
    <t>Pansio-Perno</t>
  </si>
  <si>
    <t>Turku, Pansio-Perno</t>
  </si>
  <si>
    <t>*Markus Ahola</t>
  </si>
  <si>
    <t>ALA</t>
  </si>
  <si>
    <t>Alastaro, Koskenkylä</t>
  </si>
  <si>
    <t>Erkki Kallio</t>
  </si>
  <si>
    <t>Mellilä, Tuohimaa</t>
  </si>
  <si>
    <t>MEL</t>
  </si>
  <si>
    <t>Tuohimaa</t>
  </si>
  <si>
    <t>Kuningaskalastaja</t>
  </si>
  <si>
    <t>Ahvenanmaa</t>
  </si>
  <si>
    <t>1999/00-08/09 yks./10km keskiarvo</t>
  </si>
  <si>
    <t>09/10</t>
  </si>
  <si>
    <t>Kalanti kk-Rohijärvi</t>
  </si>
  <si>
    <t>Uusikaupunki, Kalanti kk-Rohijärvi</t>
  </si>
  <si>
    <t>Rusko, Vahto</t>
  </si>
  <si>
    <t>Kai Kankare*, Ari Koskinen, Kaija Koskinen, Kirsi Tiihonen</t>
  </si>
  <si>
    <t>Vahto</t>
  </si>
  <si>
    <t>Päivi Sirkiä*, Peter Uppstu</t>
  </si>
  <si>
    <t>TAI</t>
  </si>
  <si>
    <t>kk-Kolkanaukko</t>
  </si>
  <si>
    <t>Taivassalo, kk-Kolkanaukko</t>
  </si>
  <si>
    <t>Asko Suoranta*</t>
  </si>
  <si>
    <t>Föri</t>
  </si>
  <si>
    <t>Turku, Föri</t>
  </si>
  <si>
    <t>Liejukana</t>
  </si>
  <si>
    <t>10/11</t>
  </si>
  <si>
    <t xml:space="preserve">Varsinais-Suomen lajikohtainen 
yksilömäärä
10 reittikilometriä kohden 
</t>
  </si>
  <si>
    <t>Ahvenanmaa keskiarvo yksilöitä/
10reittikm 03/04-09/10</t>
  </si>
  <si>
    <t>Tom Lindbom, Jukka Sillanpää, Petri Helminen</t>
  </si>
  <si>
    <t>Pohjanpelto</t>
  </si>
  <si>
    <t>*Markku Hyvönen ja Reko Leino</t>
  </si>
  <si>
    <t>Jari Kårlund*, Raino Suni</t>
  </si>
  <si>
    <t>Angelniemi</t>
  </si>
  <si>
    <t>Empo-Vuolahti</t>
  </si>
  <si>
    <t>Petri Vainio</t>
  </si>
  <si>
    <t>Koskenkylä</t>
  </si>
  <si>
    <t>Koivukylä</t>
  </si>
  <si>
    <t>Kari Saari ja Tuula Saari</t>
  </si>
  <si>
    <t>Kim Kuntze*</t>
  </si>
  <si>
    <t>MAR</t>
  </si>
  <si>
    <t>Prunkila</t>
  </si>
  <si>
    <t>Marttila, Prunkila</t>
  </si>
  <si>
    <t>Jorma Kirjonen</t>
  </si>
  <si>
    <t>ASK</t>
  </si>
  <si>
    <t>Louhisaari</t>
  </si>
  <si>
    <t>Askainen, Louhisaari</t>
  </si>
  <si>
    <t>Osmo Kivivuori, Kari Ahtiainen</t>
  </si>
  <si>
    <t>KOR</t>
  </si>
  <si>
    <t>Utö</t>
  </si>
  <si>
    <t>Korppoo, Utö</t>
  </si>
  <si>
    <t>*Rainer Grönholm ja 4 muuta</t>
  </si>
  <si>
    <t>+</t>
  </si>
  <si>
    <t>Tunturikiuru</t>
  </si>
  <si>
    <t>Raimo Hyvönen*</t>
  </si>
  <si>
    <t>Markus Rantala*, Markku Salonen</t>
  </si>
  <si>
    <t>Keskimääräinen lajimäärä/reitti</t>
  </si>
  <si>
    <t>Keskiarvo yksilöitä/
10reittikm 03/04-10/11</t>
  </si>
  <si>
    <t>11/12</t>
  </si>
  <si>
    <t>*Ilona Heiskari, Petteri Heiskari, Mira Suuronen</t>
  </si>
  <si>
    <t>Littoinen</t>
  </si>
  <si>
    <t>Lieto, Littoinen</t>
  </si>
  <si>
    <t>Hannu Klemola</t>
  </si>
  <si>
    <t>Kaastla-Kurala</t>
  </si>
  <si>
    <t>Rymättylä, Kaastla-Kurala</t>
  </si>
  <si>
    <t>Jaakko Wessman, Kari Saari</t>
  </si>
  <si>
    <t>*Rauno Laine</t>
  </si>
  <si>
    <t>Uusikaupunki, Hanko</t>
  </si>
  <si>
    <t>*Pekka Alho, Tom Lindbom</t>
  </si>
  <si>
    <t>Hanko</t>
  </si>
  <si>
    <t>*Arvi Uotila</t>
  </si>
  <si>
    <t>*Jorma Tenovuo ja kaksi muuta henkilöä</t>
  </si>
  <si>
    <t>Luotokirvinen</t>
  </si>
  <si>
    <t>Esko Gustafsson, Veijo Peltola, Hannu Klemola</t>
  </si>
  <si>
    <t>Marttila, Keskusta</t>
  </si>
  <si>
    <t>Hannu Ekblom, Timo Helle, Aino Loivaranta, Pekka Loivaranta</t>
  </si>
  <si>
    <t>Ruokorauma</t>
  </si>
  <si>
    <t>Rymättylä, Ruokorauma</t>
  </si>
  <si>
    <t>*Heikki Lehtonen</t>
  </si>
  <si>
    <t>Merihanhi</t>
  </si>
  <si>
    <t>*Ville Vasko</t>
  </si>
  <si>
    <t>Vartsala</t>
  </si>
  <si>
    <t>Kustavi, Vartsala</t>
  </si>
  <si>
    <t>Seppo Kallio, Sirpa Kallio</t>
  </si>
  <si>
    <t>Tiltaltti</t>
  </si>
  <si>
    <t>*Peter Uppstu, Heikki Eriksson</t>
  </si>
  <si>
    <t>*Peter Uppstu, Markus Lampinen</t>
  </si>
  <si>
    <t>Esko Gustafsson, Veijo Peltola</t>
  </si>
  <si>
    <t>*Päivi Sirkiä, Heikki Eriksson</t>
  </si>
  <si>
    <t>*Peter Uppstu, Juho Könönen</t>
  </si>
  <si>
    <t>*Harri Päivärinta</t>
  </si>
  <si>
    <t>*Ville Räihä, Reijo Vikman</t>
  </si>
  <si>
    <t>Kai Kankare*, Ari Koskinen, Kaija Koskinen, Jukka Holmström</t>
  </si>
  <si>
    <t>*Koivula, Matti, Lampinen Markus</t>
  </si>
  <si>
    <t>*Matti Koivula, Päivi Sirkiä</t>
  </si>
  <si>
    <t>*Koivula, Matti, Meller Kalle, Lampinen Markus, Hintikka Jukka, Eriksson Heikki</t>
  </si>
  <si>
    <t>*Koivula Matti, Helstola Jari</t>
  </si>
  <si>
    <t>*Arvi Uotila, Uotila Tuomas</t>
  </si>
  <si>
    <t>Pekka Salmi*, Juhani Salmi, Laine Petri, Erkkilä Ahti</t>
  </si>
  <si>
    <t>*Laitasalo Jari, Eriksson Heikki</t>
  </si>
  <si>
    <t>*Laitasalo Jari, Meller Kalle, Helstola Jari, Hintikka Jukka</t>
  </si>
  <si>
    <t>*Laitasalo Jari, Helstola Jari, Könönen Juho</t>
  </si>
  <si>
    <t>*Lampinen Markus, Könönen Juho</t>
  </si>
  <si>
    <t>*Meller Kalle, Hintikka Jukka</t>
  </si>
  <si>
    <t>*Laitasalo Jari, Helstola Jari</t>
  </si>
  <si>
    <t>Finnström, Emkarby</t>
  </si>
  <si>
    <t>*Meller Kalle, Könönen Juho</t>
  </si>
  <si>
    <t>*Sirkiä Päivi, Hintikka Jukka</t>
  </si>
  <si>
    <t>Reitin keskimääräinen yksilömäärä</t>
  </si>
  <si>
    <t>Reitin keskimääräinen lajimäärä</t>
  </si>
  <si>
    <t>Keskimääräinen yksilömäärä/reitti</t>
  </si>
  <si>
    <t>1956/57-58/59 yks./10km 
keskiarvo</t>
  </si>
  <si>
    <t>1959/60-68/69 yks./10km 
keskiarvo</t>
  </si>
  <si>
    <t>1969/70-78/79 yks./10km 
keskiarvo</t>
  </si>
  <si>
    <t>1979/80-88/89 yks./10km 
keskiarvo</t>
  </si>
  <si>
    <t>1989/90-98/99 yks./10km 
keskiarvo</t>
  </si>
  <si>
    <t>1999/00-08/09 yks./10km 
keskiarvo</t>
  </si>
  <si>
    <t>Jarmo Laine, Emma Kosonen</t>
  </si>
  <si>
    <t>Päivi Sirkiä*</t>
  </si>
  <si>
    <t>Parainen, Attu</t>
  </si>
  <si>
    <t>*Pettersson Kaj-Ove, Blomqvist Bertil, Marcus Duncker</t>
  </si>
  <si>
    <t>Attu</t>
  </si>
  <si>
    <t>Muhkuri</t>
  </si>
  <si>
    <t>Turku, Muhkuri</t>
  </si>
  <si>
    <t>Esa Lehikoinen</t>
  </si>
  <si>
    <t>Salo, Sirkkula</t>
  </si>
  <si>
    <t>*Jari Lähteenoja, Seppo Sällylä</t>
  </si>
  <si>
    <t>Sirkkula</t>
  </si>
  <si>
    <t>Kaarina, Katariinanlaakso-Ala-Lemu</t>
  </si>
  <si>
    <t>*Raimo Lehtonen, Moberg Hannu, Lehtonen Tommi</t>
  </si>
  <si>
    <t>Katariinanlaakso-Ala-Lemu</t>
  </si>
  <si>
    <t>Lemu, Monnoinen</t>
  </si>
  <si>
    <t>*Markku Saarinen</t>
  </si>
  <si>
    <t>LEM</t>
  </si>
  <si>
    <t>Monnoinen</t>
  </si>
  <si>
    <t>*Erola Johnny</t>
  </si>
  <si>
    <t>Kaarina, Kuusisto</t>
  </si>
  <si>
    <t>Kuusisto</t>
  </si>
  <si>
    <t>Parainen, Stortervo-Mågby</t>
  </si>
  <si>
    <t>*Tom Ahlström</t>
  </si>
  <si>
    <t>Stortervo-Mågby</t>
  </si>
  <si>
    <t>Uusikaupunki, Sundholma</t>
  </si>
  <si>
    <t>*Antti Karlin</t>
  </si>
  <si>
    <t>Sundholma</t>
  </si>
  <si>
    <t>Salo, Halikonlahti</t>
  </si>
  <si>
    <t>*Jari Lähteenoja, Seppo Sällylä, Ilkka Laiho</t>
  </si>
  <si>
    <t>Halikonlahti</t>
  </si>
  <si>
    <t>Paimio, Vista</t>
  </si>
  <si>
    <t>*Tapani Numminen, Raino Suni</t>
  </si>
  <si>
    <t>Vista</t>
  </si>
  <si>
    <t>Suomusjärvi, Laidike</t>
  </si>
  <si>
    <t>*Timo Leino, Liisa Leino</t>
  </si>
  <si>
    <t>SUO</t>
  </si>
  <si>
    <t>Laidike</t>
  </si>
  <si>
    <t>Piikkiö, Raadelma-Tuorla</t>
  </si>
  <si>
    <t>*Mikko Ylitalo</t>
  </si>
  <si>
    <t>Raadelma-Tuorla</t>
  </si>
  <si>
    <t>Turku, Halinen-Lonttinen</t>
  </si>
  <si>
    <t>Halinen-Lonttinen</t>
  </si>
  <si>
    <t>Salo, Keskusta</t>
  </si>
  <si>
    <t>Rymättylä, Röödilä</t>
  </si>
  <si>
    <t>*Timo Nurmi</t>
  </si>
  <si>
    <t>Röödilä</t>
  </si>
  <si>
    <t>Naantali, Käkölä</t>
  </si>
  <si>
    <t>*Vainio, Juhani, Leppäkoski, E. Junttila T, Halme J, Välimäki P, Saario T.</t>
  </si>
  <si>
    <t>Käkölä</t>
  </si>
  <si>
    <t>Rymättylä, Kunstenniemi</t>
  </si>
  <si>
    <t>*Jukka Lehtinen</t>
  </si>
  <si>
    <t>Kunstenniemi</t>
  </si>
  <si>
    <t>Parainen, Heisala</t>
  </si>
  <si>
    <t>*Tapio Koskela, Talja Kristiina</t>
  </si>
  <si>
    <t>Heisala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</si>
</sst>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</numFmts>
  <fonts count="11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textRotation="90"/>
    </xf>
    <xf numFmtId="49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textRotation="90" wrapText="1"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0" xfId="0" applyFont="1" applyAlignment="1">
      <alignment horizontal="center" textRotation="90"/>
    </xf>
    <xf numFmtId="1" fontId="2" fillId="0" borderId="1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5" xfId="0" applyNumberFormat="1" applyFont="1" applyBorder="1" applyAlignment="1">
      <alignment/>
    </xf>
    <xf numFmtId="0" fontId="0" fillId="0" borderId="0" xfId="0" applyAlignment="1">
      <alignment horizontal="center" textRotation="90" wrapText="1"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0" xfId="0" applyFont="1" applyAlignment="1">
      <alignment horizontal="center" textRotation="90" wrapText="1"/>
    </xf>
    <xf numFmtId="1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" fontId="4" fillId="0" borderId="24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" fontId="0" fillId="0" borderId="25" xfId="0" applyNumberFormat="1" applyBorder="1" applyAlignment="1" quotePrefix="1">
      <alignment horizontal="center"/>
    </xf>
    <xf numFmtId="1" fontId="0" fillId="2" borderId="0" xfId="0" applyNumberFormat="1" applyFill="1" applyBorder="1" applyAlignment="1">
      <alignment/>
    </xf>
    <xf numFmtId="1" fontId="0" fillId="2" borderId="26" xfId="0" applyNumberFormat="1" applyFill="1" applyBorder="1" applyAlignment="1">
      <alignment/>
    </xf>
    <xf numFmtId="1" fontId="0" fillId="2" borderId="27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2" borderId="28" xfId="0" applyNumberFormat="1" applyFill="1" applyBorder="1" applyAlignment="1">
      <alignment/>
    </xf>
    <xf numFmtId="1" fontId="0" fillId="2" borderId="29" xfId="0" applyNumberFormat="1" applyFill="1" applyBorder="1" applyAlignment="1">
      <alignment/>
    </xf>
    <xf numFmtId="0" fontId="0" fillId="2" borderId="19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2" fillId="0" borderId="26" xfId="0" applyNumberFormat="1" applyFont="1" applyBorder="1" applyAlignment="1">
      <alignment/>
    </xf>
    <xf numFmtId="1" fontId="2" fillId="2" borderId="10" xfId="0" applyNumberFormat="1" applyFont="1" applyFill="1" applyBorder="1" applyAlignment="1">
      <alignment/>
    </xf>
    <xf numFmtId="1" fontId="2" fillId="2" borderId="0" xfId="0" applyNumberFormat="1" applyFont="1" applyFill="1" applyAlignment="1">
      <alignment/>
    </xf>
    <xf numFmtId="49" fontId="0" fillId="0" borderId="0" xfId="0" applyNumberFormat="1" applyBorder="1" applyAlignment="1" quotePrefix="1">
      <alignment horizontal="center"/>
    </xf>
    <xf numFmtId="49" fontId="2" fillId="0" borderId="0" xfId="0" applyNumberFormat="1" applyFont="1" applyBorder="1" applyAlignment="1" quotePrefix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2" fillId="0" borderId="0" xfId="0" applyNumberFormat="1" applyFont="1" applyAlignment="1" quotePrefix="1">
      <alignment horizontal="center"/>
    </xf>
    <xf numFmtId="1" fontId="0" fillId="2" borderId="12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1" fontId="0" fillId="0" borderId="30" xfId="0" applyNumberFormat="1" applyFont="1" applyBorder="1" applyAlignment="1">
      <alignment/>
    </xf>
    <xf numFmtId="0" fontId="1" fillId="2" borderId="0" xfId="0" applyFont="1" applyFill="1" applyAlignment="1">
      <alignment/>
    </xf>
    <xf numFmtId="1" fontId="0" fillId="0" borderId="31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5" xfId="0" applyFont="1" applyBorder="1" applyAlignment="1" quotePrefix="1">
      <alignment horizontal="center"/>
    </xf>
    <xf numFmtId="2" fontId="0" fillId="0" borderId="4" xfId="0" applyNumberForma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2" fontId="2" fillId="2" borderId="27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0" fillId="2" borderId="0" xfId="0" applyNumberForma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49" fontId="2" fillId="0" borderId="4" xfId="0" applyNumberFormat="1" applyFont="1" applyBorder="1" applyAlignment="1" quotePrefix="1">
      <alignment horizontal="center"/>
    </xf>
    <xf numFmtId="1" fontId="2" fillId="0" borderId="25" xfId="0" applyNumberFormat="1" applyFont="1" applyBorder="1" applyAlignment="1">
      <alignment/>
    </xf>
    <xf numFmtId="0" fontId="0" fillId="0" borderId="0" xfId="0" applyBorder="1" applyAlignment="1" quotePrefix="1">
      <alignment horizontal="center"/>
    </xf>
    <xf numFmtId="49" fontId="0" fillId="0" borderId="36" xfId="0" applyNumberFormat="1" applyBorder="1" applyAlignment="1" quotePrefix="1">
      <alignment horizontal="center"/>
    </xf>
    <xf numFmtId="1" fontId="0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1" fontId="0" fillId="3" borderId="32" xfId="0" applyNumberFormat="1" applyFill="1" applyBorder="1" applyAlignment="1">
      <alignment/>
    </xf>
    <xf numFmtId="1" fontId="0" fillId="3" borderId="33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3" borderId="28" xfId="0" applyNumberFormat="1" applyFill="1" applyBorder="1" applyAlignment="1">
      <alignment/>
    </xf>
    <xf numFmtId="0" fontId="4" fillId="0" borderId="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9"/>
  <sheetViews>
    <sheetView tabSelected="1" workbookViewId="0" topLeftCell="A1">
      <pane xSplit="1" ySplit="4" topLeftCell="J1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4" sqref="J14"/>
    </sheetView>
  </sheetViews>
  <sheetFormatPr defaultColWidth="9.140625" defaultRowHeight="12.75"/>
  <cols>
    <col min="1" max="1" width="18.57421875" style="1" customWidth="1"/>
    <col min="2" max="2" width="6.140625" style="1" customWidth="1"/>
    <col min="3" max="3" width="6.00390625" style="1" customWidth="1"/>
    <col min="4" max="4" width="5.57421875" style="1" customWidth="1"/>
    <col min="5" max="5" width="6.28125" style="1" customWidth="1"/>
    <col min="6" max="6" width="6.00390625" style="1" customWidth="1"/>
    <col min="7" max="7" width="6.8515625" style="2" customWidth="1"/>
    <col min="8" max="10" width="6.7109375" style="0" customWidth="1"/>
    <col min="11" max="11" width="6.57421875" style="0" customWidth="1"/>
    <col min="12" max="15" width="6.7109375" style="0" customWidth="1"/>
    <col min="16" max="81" width="5.7109375" style="0" customWidth="1"/>
    <col min="101" max="16384" width="5.7109375" style="0" customWidth="1"/>
  </cols>
  <sheetData>
    <row r="1" ht="15" customHeight="1">
      <c r="A1" s="1" t="s">
        <v>0</v>
      </c>
    </row>
    <row r="2" spans="1:81" s="5" customFormat="1" ht="97.5" customHeight="1">
      <c r="A2" s="4"/>
      <c r="B2" s="25" t="s">
        <v>248</v>
      </c>
      <c r="C2" s="25" t="s">
        <v>249</v>
      </c>
      <c r="D2" s="25" t="s">
        <v>250</v>
      </c>
      <c r="E2" s="25" t="s">
        <v>251</v>
      </c>
      <c r="F2" s="25" t="s">
        <v>252</v>
      </c>
      <c r="G2" s="25" t="s">
        <v>293</v>
      </c>
      <c r="H2" s="151" t="s">
        <v>309</v>
      </c>
      <c r="I2" s="151"/>
      <c r="J2" s="151"/>
      <c r="K2" s="43" t="s">
        <v>240</v>
      </c>
      <c r="L2" s="6" t="s">
        <v>1</v>
      </c>
      <c r="M2" s="66" t="s">
        <v>318</v>
      </c>
      <c r="N2" s="66" t="s">
        <v>327</v>
      </c>
      <c r="O2" s="66" t="s">
        <v>315</v>
      </c>
      <c r="P2" s="60" t="s">
        <v>316</v>
      </c>
      <c r="Q2" s="60" t="s">
        <v>412</v>
      </c>
      <c r="R2" s="60" t="s">
        <v>419</v>
      </c>
      <c r="S2" s="71" t="s">
        <v>312</v>
      </c>
      <c r="T2" s="71" t="s">
        <v>331</v>
      </c>
      <c r="U2" s="60" t="s">
        <v>319</v>
      </c>
      <c r="V2" s="60" t="s">
        <v>266</v>
      </c>
      <c r="W2" s="60" t="s">
        <v>2</v>
      </c>
      <c r="X2" s="60" t="s">
        <v>363</v>
      </c>
      <c r="Y2" s="60" t="s">
        <v>3</v>
      </c>
      <c r="Z2" s="60" t="s">
        <v>200</v>
      </c>
      <c r="AA2" s="60" t="s">
        <v>416</v>
      </c>
      <c r="AB2" s="60" t="s">
        <v>342</v>
      </c>
      <c r="AC2" s="60" t="s">
        <v>4</v>
      </c>
      <c r="AD2" s="60" t="s">
        <v>187</v>
      </c>
      <c r="AE2" s="60" t="s">
        <v>323</v>
      </c>
      <c r="AF2" s="60" t="s">
        <v>290</v>
      </c>
      <c r="AG2" s="60" t="s">
        <v>5</v>
      </c>
      <c r="AH2" s="60" t="s">
        <v>184</v>
      </c>
      <c r="AI2" s="60" t="s">
        <v>6</v>
      </c>
      <c r="AJ2" s="60" t="s">
        <v>7</v>
      </c>
      <c r="AK2" s="60" t="s">
        <v>447</v>
      </c>
      <c r="AL2" s="60" t="s">
        <v>280</v>
      </c>
      <c r="AM2" s="60" t="s">
        <v>244</v>
      </c>
      <c r="AN2" s="60" t="s">
        <v>207</v>
      </c>
      <c r="AO2" s="60" t="s">
        <v>431</v>
      </c>
      <c r="AP2" s="60" t="s">
        <v>403</v>
      </c>
      <c r="AQ2" s="60" t="s">
        <v>453</v>
      </c>
      <c r="AR2" s="60" t="s">
        <v>422</v>
      </c>
      <c r="AS2" s="60" t="s">
        <v>8</v>
      </c>
      <c r="AT2" s="60" t="s">
        <v>438</v>
      </c>
      <c r="AU2" s="60" t="s">
        <v>202</v>
      </c>
      <c r="AV2" s="60" t="s">
        <v>203</v>
      </c>
      <c r="AW2" s="60" t="s">
        <v>265</v>
      </c>
      <c r="AX2" s="60" t="s">
        <v>191</v>
      </c>
      <c r="AY2" s="60" t="s">
        <v>299</v>
      </c>
      <c r="AZ2" s="60" t="s">
        <v>9</v>
      </c>
      <c r="BA2" s="60" t="s">
        <v>10</v>
      </c>
      <c r="BB2" s="60" t="s">
        <v>11</v>
      </c>
      <c r="BC2" s="60" t="s">
        <v>345</v>
      </c>
      <c r="BD2" s="60" t="s">
        <v>450</v>
      </c>
      <c r="BE2" s="60" t="s">
        <v>358</v>
      </c>
      <c r="BF2" s="60" t="s">
        <v>444</v>
      </c>
      <c r="BG2" s="60" t="s">
        <v>428</v>
      </c>
      <c r="BH2" s="60" t="s">
        <v>187</v>
      </c>
      <c r="BI2" s="60" t="s">
        <v>257</v>
      </c>
      <c r="BJ2" s="60" t="s">
        <v>409</v>
      </c>
      <c r="BK2" s="60" t="s">
        <v>187</v>
      </c>
      <c r="BL2" s="60" t="s">
        <v>435</v>
      </c>
      <c r="BM2" s="60" t="s">
        <v>271</v>
      </c>
      <c r="BN2" s="60" t="s">
        <v>302</v>
      </c>
      <c r="BO2" s="60" t="s">
        <v>305</v>
      </c>
      <c r="BP2" s="60" t="s">
        <v>440</v>
      </c>
      <c r="BQ2" s="60" t="s">
        <v>12</v>
      </c>
      <c r="BR2" s="60" t="s">
        <v>278</v>
      </c>
      <c r="BS2" s="60" t="s">
        <v>404</v>
      </c>
      <c r="BT2" s="60" t="s">
        <v>282</v>
      </c>
      <c r="BU2" s="60" t="s">
        <v>185</v>
      </c>
      <c r="BV2" s="60" t="s">
        <v>13</v>
      </c>
      <c r="BW2" s="60" t="s">
        <v>14</v>
      </c>
      <c r="BX2" s="60" t="s">
        <v>15</v>
      </c>
      <c r="BY2" s="60" t="s">
        <v>351</v>
      </c>
      <c r="BZ2" s="60" t="s">
        <v>295</v>
      </c>
      <c r="CA2" s="60" t="s">
        <v>425</v>
      </c>
      <c r="CB2" s="60" t="s">
        <v>197</v>
      </c>
      <c r="CC2" s="60" t="s">
        <v>16</v>
      </c>
    </row>
    <row r="3" spans="1:81" s="8" customFormat="1" ht="13.5" thickBot="1">
      <c r="A3" s="7" t="s">
        <v>18</v>
      </c>
      <c r="B3" s="24" t="s">
        <v>216</v>
      </c>
      <c r="C3" s="27" t="s">
        <v>217</v>
      </c>
      <c r="D3" s="27" t="s">
        <v>218</v>
      </c>
      <c r="E3" s="27" t="s">
        <v>219</v>
      </c>
      <c r="F3" s="27" t="s">
        <v>220</v>
      </c>
      <c r="G3" s="24" t="s">
        <v>222</v>
      </c>
      <c r="H3" s="80" t="s">
        <v>294</v>
      </c>
      <c r="I3" s="80" t="s">
        <v>308</v>
      </c>
      <c r="J3" s="88" t="s">
        <v>340</v>
      </c>
      <c r="K3" s="140" t="s">
        <v>340</v>
      </c>
      <c r="L3" s="141" t="s">
        <v>340</v>
      </c>
      <c r="M3" s="58" t="s">
        <v>285</v>
      </c>
      <c r="N3" s="58" t="s">
        <v>326</v>
      </c>
      <c r="O3" s="58" t="s">
        <v>262</v>
      </c>
      <c r="P3" s="8" t="s">
        <v>23</v>
      </c>
      <c r="Q3" s="24" t="s">
        <v>23</v>
      </c>
      <c r="R3" s="24" t="s">
        <v>23</v>
      </c>
      <c r="S3" s="24" t="s">
        <v>23</v>
      </c>
      <c r="T3" s="24" t="s">
        <v>330</v>
      </c>
      <c r="U3" s="8" t="s">
        <v>24</v>
      </c>
      <c r="V3" s="24" t="s">
        <v>25</v>
      </c>
      <c r="W3" s="8" t="s">
        <v>25</v>
      </c>
      <c r="X3" s="24" t="s">
        <v>25</v>
      </c>
      <c r="Y3" s="8" t="s">
        <v>26</v>
      </c>
      <c r="Z3" s="24" t="s">
        <v>26</v>
      </c>
      <c r="AA3" s="24" t="s">
        <v>415</v>
      </c>
      <c r="AB3" s="24" t="s">
        <v>27</v>
      </c>
      <c r="AC3" s="8" t="s">
        <v>27</v>
      </c>
      <c r="AD3" s="24" t="s">
        <v>322</v>
      </c>
      <c r="AE3" s="24" t="s">
        <v>322</v>
      </c>
      <c r="AF3" s="24" t="s">
        <v>289</v>
      </c>
      <c r="AG3" s="8" t="s">
        <v>28</v>
      </c>
      <c r="AH3" s="24" t="s">
        <v>29</v>
      </c>
      <c r="AI3" s="24" t="s">
        <v>29</v>
      </c>
      <c r="AJ3" s="8" t="s">
        <v>29</v>
      </c>
      <c r="AK3" s="24" t="s">
        <v>30</v>
      </c>
      <c r="AL3" s="24" t="s">
        <v>30</v>
      </c>
      <c r="AM3" s="24" t="s">
        <v>30</v>
      </c>
      <c r="AN3" s="24" t="s">
        <v>206</v>
      </c>
      <c r="AO3" s="24" t="s">
        <v>206</v>
      </c>
      <c r="AP3" s="24" t="s">
        <v>31</v>
      </c>
      <c r="AQ3" s="24" t="s">
        <v>31</v>
      </c>
      <c r="AR3" s="24" t="s">
        <v>31</v>
      </c>
      <c r="AS3" s="8" t="s">
        <v>32</v>
      </c>
      <c r="AT3" s="24" t="s">
        <v>32</v>
      </c>
      <c r="AU3" s="24" t="s">
        <v>33</v>
      </c>
      <c r="AV3" s="24" t="s">
        <v>33</v>
      </c>
      <c r="AW3" s="8" t="s">
        <v>33</v>
      </c>
      <c r="AX3" s="24" t="s">
        <v>190</v>
      </c>
      <c r="AY3" s="24" t="s">
        <v>190</v>
      </c>
      <c r="AZ3" s="8" t="s">
        <v>34</v>
      </c>
      <c r="BA3" s="8" t="s">
        <v>34</v>
      </c>
      <c r="BB3" s="8" t="s">
        <v>34</v>
      </c>
      <c r="BC3" s="24" t="s">
        <v>34</v>
      </c>
      <c r="BD3" s="24" t="s">
        <v>34</v>
      </c>
      <c r="BE3" s="24" t="s">
        <v>34</v>
      </c>
      <c r="BF3" s="24" t="s">
        <v>34</v>
      </c>
      <c r="BG3" s="24" t="s">
        <v>256</v>
      </c>
      <c r="BH3" s="24" t="s">
        <v>256</v>
      </c>
      <c r="BI3" s="24" t="s">
        <v>256</v>
      </c>
      <c r="BJ3" s="24" t="s">
        <v>256</v>
      </c>
      <c r="BK3" s="24" t="s">
        <v>186</v>
      </c>
      <c r="BL3" s="24" t="s">
        <v>434</v>
      </c>
      <c r="BM3" s="24" t="s">
        <v>270</v>
      </c>
      <c r="BN3" s="24" t="s">
        <v>301</v>
      </c>
      <c r="BO3" s="24" t="s">
        <v>35</v>
      </c>
      <c r="BP3" s="24" t="s">
        <v>35</v>
      </c>
      <c r="BQ3" s="8" t="s">
        <v>35</v>
      </c>
      <c r="BR3" s="24" t="s">
        <v>35</v>
      </c>
      <c r="BS3" s="24" t="s">
        <v>35</v>
      </c>
      <c r="BT3" s="24" t="s">
        <v>35</v>
      </c>
      <c r="BU3" s="24" t="s">
        <v>35</v>
      </c>
      <c r="BV3" s="8" t="s">
        <v>35</v>
      </c>
      <c r="BW3" s="8" t="s">
        <v>35</v>
      </c>
      <c r="BX3" s="8" t="s">
        <v>35</v>
      </c>
      <c r="BY3" s="24" t="s">
        <v>36</v>
      </c>
      <c r="BZ3" s="24" t="s">
        <v>36</v>
      </c>
      <c r="CA3" s="24" t="s">
        <v>36</v>
      </c>
      <c r="CB3" s="24" t="s">
        <v>37</v>
      </c>
      <c r="CC3" s="8" t="s">
        <v>37</v>
      </c>
    </row>
    <row r="4" spans="1:81" ht="13.5" thickBot="1">
      <c r="A4" s="10" t="s">
        <v>38</v>
      </c>
      <c r="B4" s="83">
        <v>165</v>
      </c>
      <c r="C4" s="84">
        <v>472</v>
      </c>
      <c r="D4" s="84">
        <v>570</v>
      </c>
      <c r="E4" s="84">
        <v>449</v>
      </c>
      <c r="F4" s="85">
        <v>517</v>
      </c>
      <c r="G4" s="86">
        <v>580.52</v>
      </c>
      <c r="H4" s="142">
        <v>667</v>
      </c>
      <c r="I4" s="110">
        <v>618</v>
      </c>
      <c r="J4" s="89">
        <f>(K4)</f>
        <v>681.6</v>
      </c>
      <c r="K4" s="90">
        <f>SUM(M4:CC4)</f>
        <v>681.6</v>
      </c>
      <c r="L4" s="91">
        <f>COUNTA(M4:CC4)</f>
        <v>69</v>
      </c>
      <c r="M4" s="12">
        <v>10</v>
      </c>
      <c r="N4" s="12">
        <v>13.2</v>
      </c>
      <c r="O4" s="12">
        <v>11</v>
      </c>
      <c r="P4" s="13">
        <v>12</v>
      </c>
      <c r="Q4" s="13">
        <v>9.5</v>
      </c>
      <c r="R4" s="13">
        <v>9.6</v>
      </c>
      <c r="S4" s="13">
        <v>10.2</v>
      </c>
      <c r="T4" s="13">
        <v>7</v>
      </c>
      <c r="U4" s="13">
        <v>11</v>
      </c>
      <c r="V4" s="13">
        <v>10.6</v>
      </c>
      <c r="W4" s="14">
        <v>10.4</v>
      </c>
      <c r="X4" s="14">
        <v>9.5</v>
      </c>
      <c r="Y4" s="15">
        <v>6.6</v>
      </c>
      <c r="Z4" s="15">
        <v>11.6</v>
      </c>
      <c r="AA4" s="15">
        <v>9.2</v>
      </c>
      <c r="AB4" s="15">
        <v>8.2</v>
      </c>
      <c r="AC4" s="14">
        <v>8.3</v>
      </c>
      <c r="AD4" s="13">
        <v>11</v>
      </c>
      <c r="AE4" s="13">
        <v>12</v>
      </c>
      <c r="AF4" s="14">
        <v>10.6</v>
      </c>
      <c r="AG4" s="15">
        <v>7.8</v>
      </c>
      <c r="AH4" s="15">
        <v>11.6</v>
      </c>
      <c r="AI4" s="15">
        <v>11.3</v>
      </c>
      <c r="AJ4" s="15">
        <v>9.8</v>
      </c>
      <c r="AK4" s="15">
        <v>11</v>
      </c>
      <c r="AL4" s="15">
        <v>5.5</v>
      </c>
      <c r="AM4" s="15">
        <v>13</v>
      </c>
      <c r="AN4" s="15">
        <v>12.4</v>
      </c>
      <c r="AO4" s="15">
        <v>10.5</v>
      </c>
      <c r="AP4" s="15">
        <v>10.2</v>
      </c>
      <c r="AQ4" s="15">
        <v>11.5</v>
      </c>
      <c r="AR4" s="15">
        <v>11.5</v>
      </c>
      <c r="AS4" s="15">
        <v>10.7</v>
      </c>
      <c r="AT4" s="15">
        <v>6</v>
      </c>
      <c r="AU4" s="14">
        <v>9.3</v>
      </c>
      <c r="AV4" s="14">
        <v>6.2</v>
      </c>
      <c r="AW4" s="13">
        <v>12</v>
      </c>
      <c r="AX4" s="13">
        <v>11</v>
      </c>
      <c r="AY4" s="13">
        <v>8.9</v>
      </c>
      <c r="AZ4" s="13">
        <v>31</v>
      </c>
      <c r="BA4" s="13">
        <v>10.7</v>
      </c>
      <c r="BB4" s="13">
        <v>10.4</v>
      </c>
      <c r="BC4" s="13">
        <v>10.4</v>
      </c>
      <c r="BD4" s="13">
        <v>16.6</v>
      </c>
      <c r="BE4" s="13">
        <v>10.5</v>
      </c>
      <c r="BF4" s="13">
        <v>7</v>
      </c>
      <c r="BG4" s="13">
        <v>6</v>
      </c>
      <c r="BH4" s="13">
        <v>11</v>
      </c>
      <c r="BI4" s="13">
        <v>6</v>
      </c>
      <c r="BJ4" s="13">
        <v>13</v>
      </c>
      <c r="BK4" s="13">
        <v>7.6</v>
      </c>
      <c r="BL4" s="13">
        <v>15</v>
      </c>
      <c r="BM4" s="13">
        <v>7.1</v>
      </c>
      <c r="BN4" s="13">
        <v>7.5</v>
      </c>
      <c r="BO4" s="13">
        <v>6.4</v>
      </c>
      <c r="BP4" s="13">
        <v>10</v>
      </c>
      <c r="BQ4" s="13">
        <v>7.6</v>
      </c>
      <c r="BR4" s="13">
        <v>9.5</v>
      </c>
      <c r="BS4" s="13">
        <v>8.9</v>
      </c>
      <c r="BT4" s="13">
        <v>9.9</v>
      </c>
      <c r="BU4" s="13">
        <v>6.2</v>
      </c>
      <c r="BV4" s="13">
        <v>8.3</v>
      </c>
      <c r="BW4" s="13">
        <v>8</v>
      </c>
      <c r="BX4" s="13">
        <v>7.5</v>
      </c>
      <c r="BY4" s="13">
        <v>4.7</v>
      </c>
      <c r="BZ4" s="13">
        <v>8</v>
      </c>
      <c r="CA4" s="13">
        <v>7</v>
      </c>
      <c r="CB4" s="13">
        <v>10</v>
      </c>
      <c r="CC4" s="13">
        <v>8.1</v>
      </c>
    </row>
    <row r="5" spans="1:32" ht="12.75">
      <c r="A5" s="16" t="s">
        <v>39</v>
      </c>
      <c r="B5" s="35"/>
      <c r="C5" s="28"/>
      <c r="D5" s="118" t="s">
        <v>334</v>
      </c>
      <c r="E5" s="81"/>
      <c r="F5" s="118" t="s">
        <v>334</v>
      </c>
      <c r="G5" s="77"/>
      <c r="H5" s="17"/>
      <c r="I5" s="17"/>
      <c r="J5" s="107">
        <f>K5*10/$K$4</f>
        <v>0</v>
      </c>
      <c r="K5" s="147">
        <f aca="true" t="shared" si="0" ref="K5:K70">SUM(M5:CC5)</f>
        <v>0</v>
      </c>
      <c r="L5" s="148">
        <f aca="true" t="shared" si="1" ref="L5:L70">COUNTA(M5:CC5)</f>
        <v>0</v>
      </c>
      <c r="M5" s="11"/>
      <c r="N5" s="11"/>
      <c r="O5" s="11"/>
      <c r="AE5" s="18"/>
      <c r="AF5" s="18"/>
    </row>
    <row r="6" spans="1:32" ht="12.75">
      <c r="A6" s="16" t="s">
        <v>40</v>
      </c>
      <c r="B6" s="36"/>
      <c r="C6" s="26"/>
      <c r="D6" s="73"/>
      <c r="E6" s="32"/>
      <c r="F6" s="73"/>
      <c r="G6" s="119" t="s">
        <v>334</v>
      </c>
      <c r="H6" s="17"/>
      <c r="I6" s="17"/>
      <c r="J6" s="107">
        <f aca="true" t="shared" si="2" ref="J6:J70">K6*10/$K$4</f>
        <v>0</v>
      </c>
      <c r="K6" s="89">
        <f t="shared" si="0"/>
        <v>0</v>
      </c>
      <c r="L6" s="93">
        <f t="shared" si="1"/>
        <v>0</v>
      </c>
      <c r="M6" s="11"/>
      <c r="N6" s="11"/>
      <c r="O6" s="11"/>
      <c r="AE6" s="18"/>
      <c r="AF6" s="18"/>
    </row>
    <row r="7" spans="1:32" ht="12.75">
      <c r="A7" s="16" t="s">
        <v>41</v>
      </c>
      <c r="B7" s="36"/>
      <c r="C7" s="26"/>
      <c r="D7" s="73"/>
      <c r="E7" s="32"/>
      <c r="F7" s="73"/>
      <c r="G7" s="78"/>
      <c r="H7" s="17"/>
      <c r="I7" s="17"/>
      <c r="J7" s="107">
        <f t="shared" si="2"/>
        <v>0</v>
      </c>
      <c r="K7" s="89">
        <f t="shared" si="0"/>
        <v>0</v>
      </c>
      <c r="L7" s="93">
        <f t="shared" si="1"/>
        <v>0</v>
      </c>
      <c r="M7" s="11"/>
      <c r="N7" s="11"/>
      <c r="O7" s="11"/>
      <c r="AE7" s="18"/>
      <c r="AF7" s="18"/>
    </row>
    <row r="8" spans="1:32" ht="12.75">
      <c r="A8" s="16" t="s">
        <v>42</v>
      </c>
      <c r="B8" s="36"/>
      <c r="C8" s="26"/>
      <c r="D8" s="73"/>
      <c r="E8" s="32"/>
      <c r="F8" s="120" t="s">
        <v>334</v>
      </c>
      <c r="G8" s="119" t="s">
        <v>334</v>
      </c>
      <c r="H8" s="17"/>
      <c r="I8" s="17"/>
      <c r="J8" s="107">
        <f t="shared" si="2"/>
        <v>0</v>
      </c>
      <c r="K8" s="89">
        <f t="shared" si="0"/>
        <v>0</v>
      </c>
      <c r="L8" s="93">
        <f t="shared" si="1"/>
        <v>0</v>
      </c>
      <c r="M8" s="11"/>
      <c r="N8" s="11"/>
      <c r="O8" s="11"/>
      <c r="AE8" s="18"/>
      <c r="AF8" s="18"/>
    </row>
    <row r="9" spans="1:32" ht="12.75">
      <c r="A9" s="16" t="s">
        <v>43</v>
      </c>
      <c r="B9" s="36"/>
      <c r="C9" s="26"/>
      <c r="D9" s="73"/>
      <c r="E9" s="32"/>
      <c r="F9" s="73"/>
      <c r="G9" s="78"/>
      <c r="H9" s="17"/>
      <c r="I9" s="17"/>
      <c r="J9" s="107">
        <f t="shared" si="2"/>
        <v>0</v>
      </c>
      <c r="K9" s="89">
        <f t="shared" si="0"/>
        <v>0</v>
      </c>
      <c r="L9" s="93">
        <f t="shared" si="1"/>
        <v>0</v>
      </c>
      <c r="M9" s="11"/>
      <c r="N9" s="11"/>
      <c r="O9" s="11"/>
      <c r="AE9" s="18"/>
      <c r="AF9" s="18"/>
    </row>
    <row r="10" spans="1:32" ht="12.75">
      <c r="A10" s="1" t="s">
        <v>44</v>
      </c>
      <c r="B10" s="36"/>
      <c r="C10" s="26"/>
      <c r="D10" s="73">
        <v>0.01</v>
      </c>
      <c r="E10" s="121" t="s">
        <v>334</v>
      </c>
      <c r="F10" s="73">
        <v>0.01</v>
      </c>
      <c r="G10" s="78">
        <v>0.009000000000000001</v>
      </c>
      <c r="H10" s="17"/>
      <c r="I10" s="17"/>
      <c r="J10" s="107">
        <f t="shared" si="2"/>
        <v>0.014671361502347418</v>
      </c>
      <c r="K10" s="89">
        <f t="shared" si="0"/>
        <v>1</v>
      </c>
      <c r="L10" s="93">
        <f t="shared" si="1"/>
        <v>1</v>
      </c>
      <c r="M10" s="11"/>
      <c r="N10" s="11"/>
      <c r="O10" s="11"/>
      <c r="W10">
        <v>1</v>
      </c>
      <c r="AE10" s="19"/>
      <c r="AF10" s="19"/>
    </row>
    <row r="11" spans="1:32" ht="12.75">
      <c r="A11" s="1" t="s">
        <v>45</v>
      </c>
      <c r="B11" s="36"/>
      <c r="C11" s="26"/>
      <c r="D11" s="73"/>
      <c r="E11" s="32"/>
      <c r="F11" s="73"/>
      <c r="G11" s="78"/>
      <c r="H11" s="17"/>
      <c r="I11" s="17"/>
      <c r="J11" s="107">
        <f t="shared" si="2"/>
        <v>0</v>
      </c>
      <c r="K11" s="89">
        <f t="shared" si="0"/>
        <v>0</v>
      </c>
      <c r="L11" s="93">
        <f t="shared" si="1"/>
        <v>0</v>
      </c>
      <c r="M11" s="11"/>
      <c r="N11" s="11"/>
      <c r="O11" s="11"/>
      <c r="AE11" s="19"/>
      <c r="AF11" s="19"/>
    </row>
    <row r="12" spans="1:77" ht="12.75" customHeight="1">
      <c r="A12" s="1" t="s">
        <v>46</v>
      </c>
      <c r="B12" s="36"/>
      <c r="C12" s="26"/>
      <c r="D12" s="73"/>
      <c r="E12" s="32">
        <v>0.02</v>
      </c>
      <c r="F12" s="73">
        <v>0.19</v>
      </c>
      <c r="G12" s="78">
        <v>0.07677856301531215</v>
      </c>
      <c r="H12" s="17"/>
      <c r="I12" s="17">
        <v>0.23</v>
      </c>
      <c r="J12" s="107">
        <f t="shared" si="2"/>
        <v>0.30809859154929575</v>
      </c>
      <c r="K12" s="89">
        <f t="shared" si="0"/>
        <v>21</v>
      </c>
      <c r="L12" s="93">
        <f t="shared" si="1"/>
        <v>3</v>
      </c>
      <c r="M12" s="11"/>
      <c r="N12" s="11"/>
      <c r="O12" s="87"/>
      <c r="P12" s="87"/>
      <c r="Q12" s="87"/>
      <c r="R12" s="87"/>
      <c r="S12" s="87"/>
      <c r="T12" s="127">
        <v>18</v>
      </c>
      <c r="U12" s="87"/>
      <c r="V12" s="87"/>
      <c r="W12" s="127"/>
      <c r="X12" s="127"/>
      <c r="Y12" s="87"/>
      <c r="Z12" s="87"/>
      <c r="AA12" s="87"/>
      <c r="AB12" s="87"/>
      <c r="AE12" s="19"/>
      <c r="AF12" s="19"/>
      <c r="AP12">
        <v>2</v>
      </c>
      <c r="BY12">
        <v>1</v>
      </c>
    </row>
    <row r="13" spans="1:55" ht="12.75">
      <c r="A13" s="1" t="s">
        <v>47</v>
      </c>
      <c r="B13" s="36"/>
      <c r="C13" s="26"/>
      <c r="D13" s="73"/>
      <c r="E13" s="32"/>
      <c r="F13" s="120" t="s">
        <v>334</v>
      </c>
      <c r="G13" s="78">
        <v>0.06777856301531214</v>
      </c>
      <c r="H13" s="17">
        <v>0.01</v>
      </c>
      <c r="I13" s="17"/>
      <c r="J13" s="107">
        <f t="shared" si="2"/>
        <v>0.19072769953051644</v>
      </c>
      <c r="K13" s="149">
        <f t="shared" si="0"/>
        <v>13</v>
      </c>
      <c r="L13" s="150">
        <f t="shared" si="1"/>
        <v>4</v>
      </c>
      <c r="M13" s="11"/>
      <c r="N13" s="11"/>
      <c r="O13" s="11"/>
      <c r="AB13">
        <v>5</v>
      </c>
      <c r="AC13">
        <v>3</v>
      </c>
      <c r="AE13" s="19"/>
      <c r="AF13" s="19"/>
      <c r="AL13">
        <v>3</v>
      </c>
      <c r="BC13">
        <v>2</v>
      </c>
    </row>
    <row r="14" spans="1:77" ht="12.75">
      <c r="A14" s="1" t="s">
        <v>48</v>
      </c>
      <c r="B14" s="36"/>
      <c r="C14" s="26">
        <v>0.02</v>
      </c>
      <c r="D14" s="73">
        <v>0.15</v>
      </c>
      <c r="E14" s="32">
        <v>0.55</v>
      </c>
      <c r="F14" s="73">
        <v>2.91</v>
      </c>
      <c r="G14" s="78">
        <v>1.9244970553592462</v>
      </c>
      <c r="H14" s="17">
        <v>0.52</v>
      </c>
      <c r="I14" s="17">
        <v>1.93</v>
      </c>
      <c r="J14" s="107">
        <f t="shared" si="2"/>
        <v>4.181338028169014</v>
      </c>
      <c r="K14" s="89">
        <f t="shared" si="0"/>
        <v>285</v>
      </c>
      <c r="L14" s="93">
        <f t="shared" si="1"/>
        <v>28</v>
      </c>
      <c r="M14" s="11"/>
      <c r="N14" s="11">
        <v>8</v>
      </c>
      <c r="O14" s="11"/>
      <c r="R14">
        <v>13</v>
      </c>
      <c r="T14">
        <v>11</v>
      </c>
      <c r="V14">
        <v>59</v>
      </c>
      <c r="W14">
        <v>9</v>
      </c>
      <c r="X14">
        <v>19</v>
      </c>
      <c r="AB14">
        <v>3</v>
      </c>
      <c r="AC14">
        <v>3</v>
      </c>
      <c r="AE14" s="19"/>
      <c r="AF14" s="19"/>
      <c r="AG14">
        <v>2</v>
      </c>
      <c r="AK14">
        <v>3</v>
      </c>
      <c r="AP14">
        <v>10</v>
      </c>
      <c r="AQ14">
        <v>21</v>
      </c>
      <c r="AR14">
        <v>10</v>
      </c>
      <c r="AS14">
        <v>6</v>
      </c>
      <c r="AT14">
        <v>9</v>
      </c>
      <c r="AW14">
        <v>2</v>
      </c>
      <c r="AZ14">
        <v>9</v>
      </c>
      <c r="BA14">
        <v>8</v>
      </c>
      <c r="BB14">
        <v>7</v>
      </c>
      <c r="BC14">
        <v>8</v>
      </c>
      <c r="BD14">
        <v>5</v>
      </c>
      <c r="BE14">
        <v>7</v>
      </c>
      <c r="BG14">
        <v>19</v>
      </c>
      <c r="BH14">
        <v>7</v>
      </c>
      <c r="BM14">
        <v>14</v>
      </c>
      <c r="BT14">
        <v>1</v>
      </c>
      <c r="BV14">
        <v>1</v>
      </c>
      <c r="BY14">
        <v>11</v>
      </c>
    </row>
    <row r="15" spans="1:81" ht="12.75">
      <c r="A15" s="1" t="s">
        <v>49</v>
      </c>
      <c r="B15" s="36">
        <v>0.03</v>
      </c>
      <c r="C15" s="26">
        <v>0.04</v>
      </c>
      <c r="D15" s="73">
        <v>0.06</v>
      </c>
      <c r="E15" s="32">
        <v>0.04</v>
      </c>
      <c r="F15" s="74">
        <v>0.1</v>
      </c>
      <c r="G15" s="78">
        <v>1.0006513545347469</v>
      </c>
      <c r="H15" s="17">
        <v>0.04</v>
      </c>
      <c r="I15" s="17"/>
      <c r="J15" s="107">
        <f t="shared" si="2"/>
        <v>4.548122065727699</v>
      </c>
      <c r="K15" s="89">
        <f t="shared" si="0"/>
        <v>310</v>
      </c>
      <c r="L15" s="93">
        <f t="shared" si="1"/>
        <v>27</v>
      </c>
      <c r="M15" s="11">
        <v>4</v>
      </c>
      <c r="N15" s="11"/>
      <c r="O15" s="11"/>
      <c r="P15">
        <v>4</v>
      </c>
      <c r="R15">
        <v>10</v>
      </c>
      <c r="Y15">
        <v>1</v>
      </c>
      <c r="Z15">
        <v>52</v>
      </c>
      <c r="AA15">
        <v>3</v>
      </c>
      <c r="AC15">
        <v>26</v>
      </c>
      <c r="AE15" s="19"/>
      <c r="AF15" s="19">
        <v>20</v>
      </c>
      <c r="AG15">
        <v>2</v>
      </c>
      <c r="AJ15">
        <v>11</v>
      </c>
      <c r="AL15">
        <v>6</v>
      </c>
      <c r="AO15">
        <v>1</v>
      </c>
      <c r="AP15">
        <v>12</v>
      </c>
      <c r="AQ15">
        <v>2</v>
      </c>
      <c r="AT15">
        <v>14</v>
      </c>
      <c r="AX15">
        <v>10</v>
      </c>
      <c r="AZ15">
        <v>6</v>
      </c>
      <c r="BG15">
        <v>1</v>
      </c>
      <c r="BN15">
        <v>1</v>
      </c>
      <c r="BS15">
        <v>48</v>
      </c>
      <c r="BU15">
        <v>5</v>
      </c>
      <c r="BV15">
        <v>6</v>
      </c>
      <c r="BW15">
        <v>2</v>
      </c>
      <c r="BX15">
        <v>52</v>
      </c>
      <c r="BZ15">
        <v>6</v>
      </c>
      <c r="CA15">
        <v>1</v>
      </c>
      <c r="CC15">
        <v>4</v>
      </c>
    </row>
    <row r="16" spans="1:32" ht="12.75">
      <c r="A16" s="1" t="s">
        <v>361</v>
      </c>
      <c r="B16" s="36"/>
      <c r="C16" s="26"/>
      <c r="D16" s="73"/>
      <c r="E16" s="32"/>
      <c r="F16" s="74"/>
      <c r="G16" s="78"/>
      <c r="H16" s="17"/>
      <c r="I16" s="17"/>
      <c r="J16" s="107">
        <f>K16*10/$K$4</f>
        <v>0</v>
      </c>
      <c r="K16" s="89">
        <f>SUM(M16:CC16)</f>
        <v>0</v>
      </c>
      <c r="L16" s="93">
        <f>COUNTA(M16:CC16)</f>
        <v>0</v>
      </c>
      <c r="M16" s="11"/>
      <c r="N16" s="11"/>
      <c r="O16" s="11"/>
      <c r="AE16" s="19"/>
      <c r="AF16" s="19"/>
    </row>
    <row r="17" spans="1:32" ht="12.75">
      <c r="A17" s="1" t="s">
        <v>50</v>
      </c>
      <c r="B17" s="36"/>
      <c r="C17" s="26"/>
      <c r="D17" s="73"/>
      <c r="E17" s="32"/>
      <c r="F17" s="73"/>
      <c r="G17" s="78"/>
      <c r="H17" s="17"/>
      <c r="I17" s="17"/>
      <c r="J17" s="107">
        <f t="shared" si="2"/>
        <v>0</v>
      </c>
      <c r="K17" s="89">
        <f t="shared" si="0"/>
        <v>0</v>
      </c>
      <c r="L17" s="93">
        <f t="shared" si="1"/>
        <v>0</v>
      </c>
      <c r="M17" s="11"/>
      <c r="N17" s="11"/>
      <c r="O17" s="11"/>
      <c r="AE17" s="19"/>
      <c r="AF17" s="19"/>
    </row>
    <row r="18" spans="1:59" ht="12.75">
      <c r="A18" s="1" t="s">
        <v>51</v>
      </c>
      <c r="B18" s="36"/>
      <c r="C18" s="26"/>
      <c r="D18" s="73"/>
      <c r="E18" s="32">
        <v>0.42</v>
      </c>
      <c r="F18" s="73">
        <v>0.25</v>
      </c>
      <c r="G18" s="78">
        <v>0.097</v>
      </c>
      <c r="H18" s="17">
        <v>0.01</v>
      </c>
      <c r="I18" s="17"/>
      <c r="J18" s="107">
        <f t="shared" si="2"/>
        <v>0.5575117370892019</v>
      </c>
      <c r="K18" s="89">
        <f t="shared" si="0"/>
        <v>38</v>
      </c>
      <c r="L18" s="93">
        <f t="shared" si="1"/>
        <v>1</v>
      </c>
      <c r="M18" s="11"/>
      <c r="N18" s="11"/>
      <c r="O18" s="11"/>
      <c r="AE18" s="19"/>
      <c r="AF18" s="19"/>
      <c r="BG18">
        <v>38</v>
      </c>
    </row>
    <row r="19" spans="1:32" ht="12.75">
      <c r="A19" s="1" t="s">
        <v>52</v>
      </c>
      <c r="B19" s="36"/>
      <c r="C19" s="26"/>
      <c r="D19" s="120" t="s">
        <v>334</v>
      </c>
      <c r="E19" s="121" t="s">
        <v>334</v>
      </c>
      <c r="F19" s="120" t="s">
        <v>334</v>
      </c>
      <c r="G19" s="78"/>
      <c r="H19" s="17"/>
      <c r="I19" s="17"/>
      <c r="J19" s="107">
        <f t="shared" si="2"/>
        <v>0</v>
      </c>
      <c r="K19" s="89">
        <f t="shared" si="0"/>
        <v>0</v>
      </c>
      <c r="L19" s="93">
        <f t="shared" si="1"/>
        <v>0</v>
      </c>
      <c r="M19" s="11"/>
      <c r="N19" s="11"/>
      <c r="O19" s="11"/>
      <c r="AE19" s="19"/>
      <c r="AF19" s="19"/>
    </row>
    <row r="20" spans="1:49" ht="12.75">
      <c r="A20" s="1" t="s">
        <v>53</v>
      </c>
      <c r="B20" s="36"/>
      <c r="C20" s="26">
        <v>0.01</v>
      </c>
      <c r="D20" s="120" t="s">
        <v>334</v>
      </c>
      <c r="E20" s="32">
        <v>0.01</v>
      </c>
      <c r="F20" s="120" t="s">
        <v>334</v>
      </c>
      <c r="G20" s="78">
        <v>0.01</v>
      </c>
      <c r="H20" s="17"/>
      <c r="I20" s="17"/>
      <c r="J20" s="107">
        <f t="shared" si="2"/>
        <v>0.014671361502347418</v>
      </c>
      <c r="K20" s="89">
        <f t="shared" si="0"/>
        <v>1</v>
      </c>
      <c r="L20" s="93">
        <f t="shared" si="1"/>
        <v>1</v>
      </c>
      <c r="M20" s="11"/>
      <c r="N20" s="11"/>
      <c r="O20" s="11"/>
      <c r="AE20" s="19"/>
      <c r="AF20" s="19"/>
      <c r="AW20">
        <v>1</v>
      </c>
    </row>
    <row r="21" spans="1:77" ht="12.75">
      <c r="A21" s="1" t="s">
        <v>54</v>
      </c>
      <c r="B21" s="36">
        <v>28.83</v>
      </c>
      <c r="C21" s="26">
        <v>15.08</v>
      </c>
      <c r="D21" s="73">
        <v>6.53</v>
      </c>
      <c r="E21" s="32">
        <v>22.83</v>
      </c>
      <c r="F21" s="73">
        <v>25.21</v>
      </c>
      <c r="G21" s="78">
        <v>38.40210011778563</v>
      </c>
      <c r="H21" s="17">
        <v>42.23</v>
      </c>
      <c r="I21" s="17">
        <v>53.76</v>
      </c>
      <c r="J21" s="107">
        <f t="shared" si="2"/>
        <v>18.4712441314554</v>
      </c>
      <c r="K21" s="89">
        <f t="shared" si="0"/>
        <v>1259</v>
      </c>
      <c r="L21" s="93">
        <f t="shared" si="1"/>
        <v>29</v>
      </c>
      <c r="M21" s="11"/>
      <c r="N21" s="11">
        <v>20</v>
      </c>
      <c r="O21" s="11"/>
      <c r="P21">
        <v>6</v>
      </c>
      <c r="S21" s="56">
        <v>3</v>
      </c>
      <c r="T21" s="56">
        <v>50</v>
      </c>
      <c r="W21">
        <v>9</v>
      </c>
      <c r="X21">
        <v>13</v>
      </c>
      <c r="AE21" s="19"/>
      <c r="AF21" s="19"/>
      <c r="AG21">
        <v>132</v>
      </c>
      <c r="AH21">
        <v>8</v>
      </c>
      <c r="AK21">
        <v>8</v>
      </c>
      <c r="AM21">
        <v>21</v>
      </c>
      <c r="AP21">
        <v>8</v>
      </c>
      <c r="AQ21">
        <v>85</v>
      </c>
      <c r="AR21">
        <v>10</v>
      </c>
      <c r="AT21">
        <v>8</v>
      </c>
      <c r="AW21">
        <v>22</v>
      </c>
      <c r="AZ21">
        <v>64</v>
      </c>
      <c r="BB21">
        <v>15</v>
      </c>
      <c r="BE21">
        <v>33</v>
      </c>
      <c r="BG21">
        <v>11</v>
      </c>
      <c r="BH21">
        <v>30</v>
      </c>
      <c r="BJ21">
        <v>25</v>
      </c>
      <c r="BM21">
        <v>16</v>
      </c>
      <c r="BO21">
        <v>327</v>
      </c>
      <c r="BP21">
        <v>40</v>
      </c>
      <c r="BS21">
        <v>55</v>
      </c>
      <c r="BT21">
        <v>3</v>
      </c>
      <c r="BV21">
        <v>15</v>
      </c>
      <c r="BW21">
        <v>130</v>
      </c>
      <c r="BY21">
        <v>92</v>
      </c>
    </row>
    <row r="22" spans="1:32" ht="12.75">
      <c r="A22" s="1" t="s">
        <v>215</v>
      </c>
      <c r="B22" s="36"/>
      <c r="C22" s="26"/>
      <c r="D22" s="73"/>
      <c r="E22" s="32">
        <v>0.01</v>
      </c>
      <c r="F22" s="73"/>
      <c r="G22" s="119" t="s">
        <v>334</v>
      </c>
      <c r="H22" s="17"/>
      <c r="I22" s="17"/>
      <c r="J22" s="107">
        <f t="shared" si="2"/>
        <v>0</v>
      </c>
      <c r="K22" s="89">
        <f t="shared" si="0"/>
        <v>0</v>
      </c>
      <c r="L22" s="93">
        <f t="shared" si="1"/>
        <v>0</v>
      </c>
      <c r="M22" s="11"/>
      <c r="N22" s="11"/>
      <c r="O22" s="11"/>
      <c r="AE22" s="19"/>
      <c r="AF22" s="19"/>
    </row>
    <row r="23" spans="1:32" ht="12.75">
      <c r="A23" s="1" t="s">
        <v>55</v>
      </c>
      <c r="B23" s="36"/>
      <c r="C23" s="26"/>
      <c r="D23" s="120" t="s">
        <v>334</v>
      </c>
      <c r="E23" s="32"/>
      <c r="F23" s="120" t="s">
        <v>334</v>
      </c>
      <c r="G23" s="78"/>
      <c r="H23" s="17"/>
      <c r="I23" s="17"/>
      <c r="J23" s="107">
        <f t="shared" si="2"/>
        <v>0</v>
      </c>
      <c r="K23" s="89">
        <f t="shared" si="0"/>
        <v>0</v>
      </c>
      <c r="L23" s="93">
        <f t="shared" si="1"/>
        <v>0</v>
      </c>
      <c r="M23" s="11"/>
      <c r="N23" s="11"/>
      <c r="O23" s="11"/>
      <c r="AE23" s="19"/>
      <c r="AF23" s="19"/>
    </row>
    <row r="24" spans="1:77" ht="12.75">
      <c r="A24" s="1" t="s">
        <v>56</v>
      </c>
      <c r="B24" s="36"/>
      <c r="C24" s="26">
        <v>0.09</v>
      </c>
      <c r="D24" s="73">
        <v>0.05</v>
      </c>
      <c r="E24" s="32">
        <v>0.21</v>
      </c>
      <c r="F24" s="73">
        <v>0.43</v>
      </c>
      <c r="G24" s="78">
        <v>3.5488633686690223</v>
      </c>
      <c r="H24" s="17">
        <v>5.4</v>
      </c>
      <c r="I24" s="17">
        <v>0.24</v>
      </c>
      <c r="J24" s="107">
        <f t="shared" si="2"/>
        <v>9.609741784037558</v>
      </c>
      <c r="K24" s="89">
        <f t="shared" si="0"/>
        <v>655</v>
      </c>
      <c r="L24" s="93">
        <f t="shared" si="1"/>
        <v>17</v>
      </c>
      <c r="M24" s="11"/>
      <c r="N24" s="11"/>
      <c r="O24" s="11"/>
      <c r="R24">
        <v>6</v>
      </c>
      <c r="W24">
        <v>2</v>
      </c>
      <c r="X24">
        <v>21</v>
      </c>
      <c r="AE24" s="19"/>
      <c r="AF24" s="19"/>
      <c r="AK24">
        <v>16</v>
      </c>
      <c r="AP24">
        <v>63</v>
      </c>
      <c r="AQ24">
        <v>19</v>
      </c>
      <c r="AS24">
        <v>1</v>
      </c>
      <c r="AT24">
        <v>7</v>
      </c>
      <c r="AW24">
        <v>16</v>
      </c>
      <c r="AZ24">
        <v>1</v>
      </c>
      <c r="BA24">
        <v>8</v>
      </c>
      <c r="BB24">
        <v>11</v>
      </c>
      <c r="BC24">
        <v>24</v>
      </c>
      <c r="BD24">
        <v>8</v>
      </c>
      <c r="BM24">
        <v>31</v>
      </c>
      <c r="BV24">
        <v>13</v>
      </c>
      <c r="BY24">
        <v>408</v>
      </c>
    </row>
    <row r="25" spans="1:32" ht="12.75">
      <c r="A25" s="1" t="s">
        <v>57</v>
      </c>
      <c r="B25" s="36"/>
      <c r="C25" s="26">
        <v>0.02</v>
      </c>
      <c r="D25" s="120" t="s">
        <v>334</v>
      </c>
      <c r="E25" s="32"/>
      <c r="F25" s="73">
        <v>0.01</v>
      </c>
      <c r="G25" s="78">
        <v>0.02347232037691402</v>
      </c>
      <c r="H25" s="17"/>
      <c r="I25" s="17">
        <v>0.24</v>
      </c>
      <c r="J25" s="107">
        <f t="shared" si="2"/>
        <v>0</v>
      </c>
      <c r="K25" s="89">
        <f t="shared" si="0"/>
        <v>0</v>
      </c>
      <c r="L25" s="93">
        <f t="shared" si="1"/>
        <v>0</v>
      </c>
      <c r="M25" s="11"/>
      <c r="N25" s="11"/>
      <c r="O25" s="11"/>
      <c r="AE25" s="19"/>
      <c r="AF25" s="19"/>
    </row>
    <row r="26" spans="1:32" ht="12.75">
      <c r="A26" s="1" t="s">
        <v>58</v>
      </c>
      <c r="B26" s="36"/>
      <c r="C26" s="26">
        <v>0.06</v>
      </c>
      <c r="D26" s="73">
        <v>0.02</v>
      </c>
      <c r="E26" s="32">
        <v>0.11</v>
      </c>
      <c r="F26" s="73">
        <v>0.09</v>
      </c>
      <c r="G26" s="78">
        <v>0.033900094108402244</v>
      </c>
      <c r="H26" s="17"/>
      <c r="I26" s="17"/>
      <c r="J26" s="107">
        <f t="shared" si="2"/>
        <v>0.029342723004694836</v>
      </c>
      <c r="K26" s="89">
        <f t="shared" si="0"/>
        <v>2</v>
      </c>
      <c r="L26" s="93">
        <f t="shared" si="1"/>
        <v>1</v>
      </c>
      <c r="M26" s="11"/>
      <c r="N26" s="11"/>
      <c r="O26" s="11"/>
      <c r="T26">
        <v>2</v>
      </c>
      <c r="AE26" s="19"/>
      <c r="AF26" s="19"/>
    </row>
    <row r="27" spans="1:32" ht="12.75" customHeight="1">
      <c r="A27" s="1" t="s">
        <v>59</v>
      </c>
      <c r="B27" s="36"/>
      <c r="C27" s="26">
        <v>0.39</v>
      </c>
      <c r="D27" s="73">
        <v>0.04</v>
      </c>
      <c r="E27" s="32">
        <v>0.08</v>
      </c>
      <c r="F27" s="73">
        <v>0.08</v>
      </c>
      <c r="G27" s="78">
        <v>0.038</v>
      </c>
      <c r="H27" s="17"/>
      <c r="I27" s="17">
        <v>0.34</v>
      </c>
      <c r="J27" s="107">
        <f t="shared" si="2"/>
        <v>0.04401408450704225</v>
      </c>
      <c r="K27" s="89">
        <f t="shared" si="0"/>
        <v>3</v>
      </c>
      <c r="L27" s="93">
        <f t="shared" si="1"/>
        <v>1</v>
      </c>
      <c r="M27" s="11"/>
      <c r="N27" s="11"/>
      <c r="O27" s="11"/>
      <c r="T27">
        <v>3</v>
      </c>
      <c r="AE27" s="19"/>
      <c r="AF27" s="19"/>
    </row>
    <row r="28" spans="1:32" ht="12.75" customHeight="1">
      <c r="A28" s="1" t="s">
        <v>60</v>
      </c>
      <c r="B28" s="36"/>
      <c r="C28" s="26"/>
      <c r="D28" s="73"/>
      <c r="E28" s="121" t="s">
        <v>334</v>
      </c>
      <c r="F28" s="120" t="s">
        <v>334</v>
      </c>
      <c r="G28" s="119" t="s">
        <v>334</v>
      </c>
      <c r="H28" s="17"/>
      <c r="I28" s="17"/>
      <c r="J28" s="107">
        <f t="shared" si="2"/>
        <v>0</v>
      </c>
      <c r="K28" s="89">
        <f t="shared" si="0"/>
        <v>0</v>
      </c>
      <c r="L28" s="93">
        <f t="shared" si="1"/>
        <v>0</v>
      </c>
      <c r="M28" s="11"/>
      <c r="N28" s="11"/>
      <c r="O28" s="11"/>
      <c r="AE28" s="19"/>
      <c r="AF28" s="19"/>
    </row>
    <row r="29" spans="1:32" ht="12.75">
      <c r="A29" s="1" t="s">
        <v>61</v>
      </c>
      <c r="B29" s="36"/>
      <c r="C29" s="26">
        <v>0.01</v>
      </c>
      <c r="D29" s="73">
        <v>0.13</v>
      </c>
      <c r="E29" s="32"/>
      <c r="F29" s="73"/>
      <c r="G29" s="78">
        <v>0.023889281507656065</v>
      </c>
      <c r="H29" s="17">
        <v>0.01</v>
      </c>
      <c r="I29" s="17">
        <v>0.05</v>
      </c>
      <c r="J29" s="107">
        <f t="shared" si="2"/>
        <v>0</v>
      </c>
      <c r="K29" s="89">
        <f t="shared" si="0"/>
        <v>0</v>
      </c>
      <c r="L29" s="93">
        <f t="shared" si="1"/>
        <v>0</v>
      </c>
      <c r="M29" s="11"/>
      <c r="N29" s="11"/>
      <c r="O29" s="11"/>
      <c r="AE29" s="19"/>
      <c r="AF29" s="19"/>
    </row>
    <row r="30" spans="1:57" ht="12.75">
      <c r="A30" s="1" t="s">
        <v>62</v>
      </c>
      <c r="B30" s="36"/>
      <c r="C30" s="26">
        <v>0.07</v>
      </c>
      <c r="D30" s="73"/>
      <c r="E30" s="32">
        <v>0.01</v>
      </c>
      <c r="F30" s="120" t="s">
        <v>334</v>
      </c>
      <c r="G30" s="78">
        <v>0.020999999999999998</v>
      </c>
      <c r="H30" s="17"/>
      <c r="I30" s="17">
        <v>0.44</v>
      </c>
      <c r="J30" s="107">
        <f t="shared" si="2"/>
        <v>0.176056338028169</v>
      </c>
      <c r="K30" s="89">
        <f t="shared" si="0"/>
        <v>12</v>
      </c>
      <c r="L30" s="93">
        <f t="shared" si="1"/>
        <v>2</v>
      </c>
      <c r="M30" s="11"/>
      <c r="N30" s="11"/>
      <c r="O30" s="11"/>
      <c r="V30">
        <v>11</v>
      </c>
      <c r="AE30" s="19"/>
      <c r="AF30" s="19"/>
      <c r="BE30">
        <v>1</v>
      </c>
    </row>
    <row r="31" spans="1:77" ht="12.75">
      <c r="A31" s="1" t="s">
        <v>63</v>
      </c>
      <c r="B31" s="36"/>
      <c r="C31" s="26">
        <v>0.15</v>
      </c>
      <c r="D31" s="73">
        <v>0.39</v>
      </c>
      <c r="E31" s="32">
        <v>0.22</v>
      </c>
      <c r="F31" s="73">
        <v>1.18</v>
      </c>
      <c r="G31" s="78">
        <v>2.9256808009422857</v>
      </c>
      <c r="H31" s="17">
        <v>1.8</v>
      </c>
      <c r="I31" s="17">
        <v>8.9</v>
      </c>
      <c r="J31" s="107">
        <f t="shared" si="2"/>
        <v>5.076291079812206</v>
      </c>
      <c r="K31" s="89">
        <f t="shared" si="0"/>
        <v>346</v>
      </c>
      <c r="L31" s="93">
        <f t="shared" si="1"/>
        <v>24</v>
      </c>
      <c r="M31" s="11"/>
      <c r="N31" s="11"/>
      <c r="O31" s="11"/>
      <c r="T31">
        <v>62</v>
      </c>
      <c r="V31">
        <v>42</v>
      </c>
      <c r="W31">
        <v>23</v>
      </c>
      <c r="X31">
        <v>37</v>
      </c>
      <c r="AB31">
        <v>2</v>
      </c>
      <c r="AC31">
        <v>2</v>
      </c>
      <c r="AE31" s="19"/>
      <c r="AF31" s="19"/>
      <c r="AK31">
        <v>15</v>
      </c>
      <c r="AO31">
        <v>1</v>
      </c>
      <c r="AP31">
        <v>13</v>
      </c>
      <c r="AQ31">
        <v>23</v>
      </c>
      <c r="AR31">
        <v>18</v>
      </c>
      <c r="AS31">
        <v>6</v>
      </c>
      <c r="AT31">
        <v>4</v>
      </c>
      <c r="AX31">
        <v>1</v>
      </c>
      <c r="AZ31">
        <v>20</v>
      </c>
      <c r="BA31">
        <v>1</v>
      </c>
      <c r="BB31">
        <v>5</v>
      </c>
      <c r="BC31">
        <v>7</v>
      </c>
      <c r="BD31">
        <v>7</v>
      </c>
      <c r="BE31">
        <v>3</v>
      </c>
      <c r="BM31">
        <v>21</v>
      </c>
      <c r="BT31">
        <v>3</v>
      </c>
      <c r="BV31">
        <v>14</v>
      </c>
      <c r="BY31">
        <v>16</v>
      </c>
    </row>
    <row r="32" spans="1:42" ht="12.75">
      <c r="A32" s="1" t="s">
        <v>64</v>
      </c>
      <c r="B32" s="36"/>
      <c r="C32" s="26"/>
      <c r="D32" s="73">
        <v>0.03</v>
      </c>
      <c r="E32" s="32"/>
      <c r="F32" s="120" t="s">
        <v>334</v>
      </c>
      <c r="G32" s="78">
        <v>0.06747232037691402</v>
      </c>
      <c r="H32" s="17">
        <v>0.01</v>
      </c>
      <c r="I32" s="17">
        <v>0.02</v>
      </c>
      <c r="J32" s="107">
        <f t="shared" si="2"/>
        <v>0.11737089201877934</v>
      </c>
      <c r="K32" s="89">
        <f t="shared" si="0"/>
        <v>8</v>
      </c>
      <c r="L32" s="93">
        <f t="shared" si="1"/>
        <v>2</v>
      </c>
      <c r="M32" s="11"/>
      <c r="N32" s="11"/>
      <c r="O32" s="11"/>
      <c r="V32">
        <v>7</v>
      </c>
      <c r="AE32" s="19"/>
      <c r="AF32" s="19"/>
      <c r="AP32">
        <v>1</v>
      </c>
    </row>
    <row r="33" spans="1:80" ht="12.75">
      <c r="A33" s="1" t="s">
        <v>65</v>
      </c>
      <c r="B33" s="36"/>
      <c r="C33" s="26"/>
      <c r="D33" s="73">
        <v>0.02</v>
      </c>
      <c r="E33" s="32">
        <v>0.16</v>
      </c>
      <c r="F33" s="74">
        <v>0.1</v>
      </c>
      <c r="G33" s="78">
        <v>0.009944640753828034</v>
      </c>
      <c r="H33" s="17">
        <v>0.01</v>
      </c>
      <c r="I33" s="17">
        <v>0.1</v>
      </c>
      <c r="J33" s="107">
        <f t="shared" si="2"/>
        <v>0.2934272300469484</v>
      </c>
      <c r="K33" s="89">
        <f t="shared" si="0"/>
        <v>20</v>
      </c>
      <c r="L33" s="93">
        <f t="shared" si="1"/>
        <v>4</v>
      </c>
      <c r="M33" s="11"/>
      <c r="N33" s="11"/>
      <c r="O33" s="11"/>
      <c r="T33">
        <v>13</v>
      </c>
      <c r="V33">
        <v>2</v>
      </c>
      <c r="AE33" s="19"/>
      <c r="AF33" s="19"/>
      <c r="AW33">
        <v>4</v>
      </c>
      <c r="CB33">
        <v>1</v>
      </c>
    </row>
    <row r="34" spans="1:80" ht="12.75">
      <c r="A34" s="1" t="s">
        <v>66</v>
      </c>
      <c r="B34" s="36">
        <v>1.93</v>
      </c>
      <c r="C34" s="26">
        <v>0.56</v>
      </c>
      <c r="D34" s="73">
        <v>3.11</v>
      </c>
      <c r="E34" s="32">
        <v>7.42</v>
      </c>
      <c r="F34" s="73">
        <v>13.01</v>
      </c>
      <c r="G34" s="78">
        <v>12.747590106007067</v>
      </c>
      <c r="H34" s="17">
        <v>8.46</v>
      </c>
      <c r="I34" s="17">
        <v>1.68</v>
      </c>
      <c r="J34" s="107">
        <f t="shared" si="2"/>
        <v>18.177816901408452</v>
      </c>
      <c r="K34" s="89">
        <f t="shared" si="0"/>
        <v>1239</v>
      </c>
      <c r="L34" s="93">
        <f t="shared" si="1"/>
        <v>36</v>
      </c>
      <c r="M34" s="11"/>
      <c r="N34" s="11">
        <v>9</v>
      </c>
      <c r="O34" s="11"/>
      <c r="P34">
        <v>33</v>
      </c>
      <c r="R34">
        <v>2</v>
      </c>
      <c r="S34" s="56"/>
      <c r="T34" s="56">
        <v>1</v>
      </c>
      <c r="V34">
        <v>42</v>
      </c>
      <c r="W34">
        <v>133</v>
      </c>
      <c r="X34">
        <v>76</v>
      </c>
      <c r="Y34">
        <v>2</v>
      </c>
      <c r="Z34">
        <v>10</v>
      </c>
      <c r="AB34">
        <v>10</v>
      </c>
      <c r="AC34">
        <v>2</v>
      </c>
      <c r="AE34" s="19"/>
      <c r="AF34" s="19"/>
      <c r="AG34">
        <v>46</v>
      </c>
      <c r="AK34">
        <v>10</v>
      </c>
      <c r="AM34">
        <v>17</v>
      </c>
      <c r="AP34">
        <v>78</v>
      </c>
      <c r="AQ34">
        <v>41</v>
      </c>
      <c r="AR34">
        <v>32</v>
      </c>
      <c r="AS34">
        <v>19</v>
      </c>
      <c r="AT34">
        <v>52</v>
      </c>
      <c r="AW34">
        <v>20</v>
      </c>
      <c r="AZ34">
        <v>20</v>
      </c>
      <c r="BA34">
        <v>24</v>
      </c>
      <c r="BB34">
        <v>43</v>
      </c>
      <c r="BC34">
        <v>18</v>
      </c>
      <c r="BD34">
        <v>25</v>
      </c>
      <c r="BE34">
        <v>9</v>
      </c>
      <c r="BF34">
        <v>56</v>
      </c>
      <c r="BM34">
        <v>62</v>
      </c>
      <c r="BO34">
        <v>1</v>
      </c>
      <c r="BS34">
        <v>25</v>
      </c>
      <c r="BT34">
        <v>18</v>
      </c>
      <c r="BV34">
        <v>43</v>
      </c>
      <c r="BW34">
        <v>6</v>
      </c>
      <c r="BY34">
        <v>206</v>
      </c>
      <c r="CA34">
        <v>3</v>
      </c>
      <c r="CB34">
        <v>45</v>
      </c>
    </row>
    <row r="35" spans="1:81" ht="12.75">
      <c r="A35" s="1" t="s">
        <v>67</v>
      </c>
      <c r="B35" s="36"/>
      <c r="C35" s="26">
        <v>0.01</v>
      </c>
      <c r="D35" s="120" t="s">
        <v>334</v>
      </c>
      <c r="E35" s="121" t="s">
        <v>334</v>
      </c>
      <c r="F35" s="73">
        <v>0.15</v>
      </c>
      <c r="G35" s="78">
        <v>0.5064499411071848</v>
      </c>
      <c r="H35" s="17">
        <v>0.4291845493562232</v>
      </c>
      <c r="I35" s="17">
        <v>0.6</v>
      </c>
      <c r="J35" s="107">
        <f t="shared" si="2"/>
        <v>1.3937793427230047</v>
      </c>
      <c r="K35" s="149">
        <v>95</v>
      </c>
      <c r="L35" s="150">
        <v>27</v>
      </c>
      <c r="M35" s="11"/>
      <c r="N35" s="11">
        <v>21</v>
      </c>
      <c r="O35" s="11"/>
      <c r="P35">
        <v>3</v>
      </c>
      <c r="T35">
        <v>1</v>
      </c>
      <c r="W35">
        <v>4</v>
      </c>
      <c r="X35">
        <v>4</v>
      </c>
      <c r="Z35">
        <v>2</v>
      </c>
      <c r="AE35" s="19">
        <v>1</v>
      </c>
      <c r="AF35" s="19"/>
      <c r="AG35">
        <v>23</v>
      </c>
      <c r="AH35">
        <v>1</v>
      </c>
      <c r="AL35">
        <v>1</v>
      </c>
      <c r="AM35">
        <v>1</v>
      </c>
      <c r="AP35">
        <v>2</v>
      </c>
      <c r="AS35">
        <v>2</v>
      </c>
      <c r="AW35">
        <v>1</v>
      </c>
      <c r="AZ35">
        <v>2</v>
      </c>
      <c r="BA35">
        <v>1</v>
      </c>
      <c r="BB35">
        <v>3</v>
      </c>
      <c r="BE35">
        <v>3</v>
      </c>
      <c r="BU35">
        <v>1</v>
      </c>
      <c r="BV35">
        <v>3</v>
      </c>
      <c r="BY35">
        <v>7</v>
      </c>
      <c r="CC35">
        <v>2</v>
      </c>
    </row>
    <row r="36" spans="1:73" ht="12.75">
      <c r="A36" s="1" t="s">
        <v>68</v>
      </c>
      <c r="B36" s="36">
        <v>0.09</v>
      </c>
      <c r="C36" s="26">
        <v>0.11</v>
      </c>
      <c r="D36" s="73">
        <v>0.17</v>
      </c>
      <c r="E36" s="32">
        <v>0.18</v>
      </c>
      <c r="F36" s="73">
        <v>0.12</v>
      </c>
      <c r="G36" s="78">
        <v>0.14077856301531216</v>
      </c>
      <c r="H36" s="17">
        <v>0.19</v>
      </c>
      <c r="I36" s="17">
        <v>0.18</v>
      </c>
      <c r="J36" s="107">
        <f t="shared" si="2"/>
        <v>0.1467136150234742</v>
      </c>
      <c r="K36" s="149">
        <v>10</v>
      </c>
      <c r="L36" s="150">
        <v>9</v>
      </c>
      <c r="M36" s="11"/>
      <c r="N36" s="11"/>
      <c r="O36" s="11"/>
      <c r="AD36">
        <v>1</v>
      </c>
      <c r="AE36" s="19"/>
      <c r="AF36" s="19"/>
      <c r="AP36">
        <v>1</v>
      </c>
      <c r="AX36">
        <v>2</v>
      </c>
      <c r="BS36">
        <v>1</v>
      </c>
      <c r="BU36">
        <v>1</v>
      </c>
    </row>
    <row r="37" spans="1:79" ht="12.75">
      <c r="A37" s="1" t="s">
        <v>69</v>
      </c>
      <c r="B37" s="36">
        <v>0.17</v>
      </c>
      <c r="C37" s="26">
        <v>0.24</v>
      </c>
      <c r="D37" s="73">
        <v>0.21</v>
      </c>
      <c r="E37" s="32">
        <v>0.24</v>
      </c>
      <c r="F37" s="74">
        <v>0.2</v>
      </c>
      <c r="G37" s="78">
        <v>0.2301401648998822</v>
      </c>
      <c r="H37" s="17">
        <v>0.214592274678112</v>
      </c>
      <c r="I37" s="17">
        <v>0.28</v>
      </c>
      <c r="J37" s="107">
        <f t="shared" si="2"/>
        <v>0.19072769953051644</v>
      </c>
      <c r="K37" s="89">
        <f t="shared" si="0"/>
        <v>13</v>
      </c>
      <c r="L37" s="93">
        <f t="shared" si="1"/>
        <v>13</v>
      </c>
      <c r="M37" s="11"/>
      <c r="N37" s="11">
        <v>1</v>
      </c>
      <c r="O37" s="11"/>
      <c r="S37">
        <v>1</v>
      </c>
      <c r="W37">
        <v>1</v>
      </c>
      <c r="AC37">
        <v>1</v>
      </c>
      <c r="AE37" s="19"/>
      <c r="AF37" s="19"/>
      <c r="AI37">
        <v>1</v>
      </c>
      <c r="AJ37">
        <v>1</v>
      </c>
      <c r="AP37">
        <v>1</v>
      </c>
      <c r="AR37">
        <v>1</v>
      </c>
      <c r="AT37">
        <v>1</v>
      </c>
      <c r="AU37">
        <v>1</v>
      </c>
      <c r="BM37">
        <v>1</v>
      </c>
      <c r="BY37">
        <v>1</v>
      </c>
      <c r="CA37">
        <v>1</v>
      </c>
    </row>
    <row r="38" spans="1:32" ht="12.75">
      <c r="A38" s="1" t="s">
        <v>70</v>
      </c>
      <c r="B38" s="36"/>
      <c r="C38" s="26">
        <v>0.01</v>
      </c>
      <c r="D38" s="120" t="s">
        <v>334</v>
      </c>
      <c r="E38" s="32">
        <v>0.01</v>
      </c>
      <c r="F38" s="73"/>
      <c r="G38" s="78">
        <v>0.04377856301531213</v>
      </c>
      <c r="H38" s="17">
        <v>0.1</v>
      </c>
      <c r="I38" s="17"/>
      <c r="J38" s="107">
        <f t="shared" si="2"/>
        <v>0.05868544600938967</v>
      </c>
      <c r="K38" s="89">
        <f t="shared" si="0"/>
        <v>4</v>
      </c>
      <c r="L38" s="93">
        <f t="shared" si="1"/>
        <v>1</v>
      </c>
      <c r="M38" s="11"/>
      <c r="N38" s="11"/>
      <c r="O38" s="11"/>
      <c r="U38" s="19"/>
      <c r="V38" s="19"/>
      <c r="AE38" s="19">
        <v>4</v>
      </c>
      <c r="AF38" s="19"/>
    </row>
    <row r="39" spans="1:75" ht="12.75">
      <c r="A39" s="1" t="s">
        <v>71</v>
      </c>
      <c r="B39" s="36">
        <v>0.01</v>
      </c>
      <c r="C39" s="122" t="s">
        <v>334</v>
      </c>
      <c r="D39" s="73"/>
      <c r="E39" s="32">
        <v>0.01</v>
      </c>
      <c r="F39" s="73"/>
      <c r="G39" s="78">
        <v>0.01178937561605831</v>
      </c>
      <c r="H39" s="17">
        <v>0.030656039239730228</v>
      </c>
      <c r="I39" s="17"/>
      <c r="J39" s="107">
        <f t="shared" si="2"/>
        <v>0.04401408450704225</v>
      </c>
      <c r="K39" s="89">
        <f t="shared" si="0"/>
        <v>3</v>
      </c>
      <c r="L39" s="93">
        <f t="shared" si="1"/>
        <v>3</v>
      </c>
      <c r="M39" s="11"/>
      <c r="N39" s="11">
        <v>1</v>
      </c>
      <c r="O39" s="11"/>
      <c r="AE39" s="19"/>
      <c r="AF39" s="19"/>
      <c r="BG39">
        <v>1</v>
      </c>
      <c r="BW39">
        <v>1</v>
      </c>
    </row>
    <row r="40" spans="1:32" ht="12.75">
      <c r="A40" s="1" t="s">
        <v>72</v>
      </c>
      <c r="B40" s="36"/>
      <c r="C40" s="122" t="s">
        <v>334</v>
      </c>
      <c r="D40" s="73">
        <v>0.01</v>
      </c>
      <c r="E40" s="32">
        <v>0.01</v>
      </c>
      <c r="F40" s="73">
        <v>0.02</v>
      </c>
      <c r="G40" s="78">
        <v>0.021472320376914013</v>
      </c>
      <c r="H40" s="17">
        <v>0.04</v>
      </c>
      <c r="I40" s="17">
        <v>0.03</v>
      </c>
      <c r="J40" s="107">
        <f t="shared" si="2"/>
        <v>0.014671361502347418</v>
      </c>
      <c r="K40" s="149">
        <f t="shared" si="0"/>
        <v>1</v>
      </c>
      <c r="L40" s="150">
        <f t="shared" si="1"/>
        <v>1</v>
      </c>
      <c r="M40" s="11"/>
      <c r="N40" s="11"/>
      <c r="O40" s="11"/>
      <c r="AE40" s="19">
        <v>1</v>
      </c>
      <c r="AF40" s="19"/>
    </row>
    <row r="41" spans="1:32" ht="12.75">
      <c r="A41" s="1" t="s">
        <v>279</v>
      </c>
      <c r="B41" s="36"/>
      <c r="C41" s="26"/>
      <c r="D41" s="73"/>
      <c r="E41" s="32"/>
      <c r="F41" s="73"/>
      <c r="G41" s="119" t="s">
        <v>334</v>
      </c>
      <c r="H41" s="17"/>
      <c r="I41" s="17"/>
      <c r="J41" s="107">
        <f t="shared" si="2"/>
        <v>0</v>
      </c>
      <c r="K41" s="149">
        <f t="shared" si="0"/>
        <v>0</v>
      </c>
      <c r="L41" s="150">
        <f t="shared" si="1"/>
        <v>0</v>
      </c>
      <c r="M41" s="11"/>
      <c r="N41" s="11"/>
      <c r="O41" s="11"/>
      <c r="AE41" s="19"/>
      <c r="AF41" s="19"/>
    </row>
    <row r="42" spans="1:32" ht="12.75">
      <c r="A42" s="1" t="s">
        <v>73</v>
      </c>
      <c r="B42" s="36">
        <v>0.04</v>
      </c>
      <c r="C42" s="26">
        <v>0.03</v>
      </c>
      <c r="D42" s="73">
        <v>0.01</v>
      </c>
      <c r="E42" s="121" t="s">
        <v>334</v>
      </c>
      <c r="F42" s="120" t="s">
        <v>334</v>
      </c>
      <c r="G42" s="78">
        <v>0.008889281507656065</v>
      </c>
      <c r="H42" s="17"/>
      <c r="I42" s="17"/>
      <c r="J42" s="107">
        <f t="shared" si="2"/>
        <v>0</v>
      </c>
      <c r="K42" s="89">
        <f t="shared" si="0"/>
        <v>0</v>
      </c>
      <c r="L42" s="93">
        <f t="shared" si="1"/>
        <v>0</v>
      </c>
      <c r="M42" s="11"/>
      <c r="N42" s="11"/>
      <c r="O42" s="11"/>
      <c r="AE42" s="19"/>
      <c r="AF42" s="19"/>
    </row>
    <row r="43" spans="1:54" ht="12.75">
      <c r="A43" s="1" t="s">
        <v>74</v>
      </c>
      <c r="B43" s="36">
        <v>0.03</v>
      </c>
      <c r="C43" s="26">
        <v>0.03</v>
      </c>
      <c r="D43" s="73">
        <v>0.01</v>
      </c>
      <c r="E43" s="32">
        <v>0.03</v>
      </c>
      <c r="F43" s="120" t="s">
        <v>334</v>
      </c>
      <c r="G43" s="78">
        <v>0.013000000000000001</v>
      </c>
      <c r="H43" s="17"/>
      <c r="I43" s="17"/>
      <c r="J43" s="107">
        <f t="shared" si="2"/>
        <v>0.04401408450704225</v>
      </c>
      <c r="K43" s="89">
        <f t="shared" si="0"/>
        <v>3</v>
      </c>
      <c r="L43" s="93">
        <f t="shared" si="1"/>
        <v>3</v>
      </c>
      <c r="M43" s="11"/>
      <c r="N43" s="11"/>
      <c r="O43" s="11"/>
      <c r="AE43" s="19"/>
      <c r="AF43" s="19"/>
      <c r="AP43">
        <v>1</v>
      </c>
      <c r="AR43">
        <v>1</v>
      </c>
      <c r="BB43">
        <v>1</v>
      </c>
    </row>
    <row r="44" spans="1:32" ht="12.75">
      <c r="A44" s="1" t="s">
        <v>75</v>
      </c>
      <c r="B44" s="36">
        <v>0.19</v>
      </c>
      <c r="C44" s="26">
        <v>0.85</v>
      </c>
      <c r="D44" s="73">
        <v>0.54</v>
      </c>
      <c r="E44" s="32">
        <v>0.33</v>
      </c>
      <c r="F44" s="73">
        <v>0.23</v>
      </c>
      <c r="G44" s="78">
        <v>0.2908080094228504</v>
      </c>
      <c r="H44" s="17">
        <v>0.153280196198651</v>
      </c>
      <c r="I44" s="17">
        <v>0.31</v>
      </c>
      <c r="J44" s="107">
        <f t="shared" si="2"/>
        <v>0.2934272300469484</v>
      </c>
      <c r="K44" s="149">
        <f t="shared" si="0"/>
        <v>20</v>
      </c>
      <c r="L44" s="150">
        <f t="shared" si="1"/>
        <v>5</v>
      </c>
      <c r="M44" s="11"/>
      <c r="N44" s="11">
        <v>12</v>
      </c>
      <c r="O44" s="11">
        <v>1</v>
      </c>
      <c r="Z44">
        <v>1</v>
      </c>
      <c r="AE44" s="19">
        <v>4</v>
      </c>
      <c r="AF44" s="19">
        <v>2</v>
      </c>
    </row>
    <row r="45" spans="1:32" ht="12.75">
      <c r="A45" s="1" t="s">
        <v>211</v>
      </c>
      <c r="B45" s="36"/>
      <c r="C45" s="26">
        <v>0.03</v>
      </c>
      <c r="D45" s="73"/>
      <c r="E45" s="32"/>
      <c r="F45" s="73"/>
      <c r="G45" s="78"/>
      <c r="H45" s="17"/>
      <c r="I45" s="17"/>
      <c r="J45" s="107">
        <f t="shared" si="2"/>
        <v>0</v>
      </c>
      <c r="K45" s="149">
        <f t="shared" si="0"/>
        <v>0</v>
      </c>
      <c r="L45" s="150">
        <f t="shared" si="1"/>
        <v>0</v>
      </c>
      <c r="M45" s="11"/>
      <c r="N45" s="11"/>
      <c r="O45" s="11"/>
      <c r="AE45" s="19"/>
      <c r="AF45" s="19"/>
    </row>
    <row r="46" spans="1:81" ht="12.75">
      <c r="A46" s="1" t="s">
        <v>76</v>
      </c>
      <c r="B46" s="36">
        <v>3.89</v>
      </c>
      <c r="C46" s="26">
        <v>7.47</v>
      </c>
      <c r="D46" s="73">
        <v>2.84</v>
      </c>
      <c r="E46" s="32">
        <v>1.94</v>
      </c>
      <c r="F46" s="73">
        <v>0.64</v>
      </c>
      <c r="G46" s="78">
        <v>0.18494464075382805</v>
      </c>
      <c r="H46" s="17">
        <v>0.24</v>
      </c>
      <c r="I46" s="17">
        <v>0.08</v>
      </c>
      <c r="J46" s="107">
        <f t="shared" si="2"/>
        <v>0.5134976525821596</v>
      </c>
      <c r="K46" s="149">
        <f t="shared" si="0"/>
        <v>35</v>
      </c>
      <c r="L46" s="150">
        <f t="shared" si="1"/>
        <v>5</v>
      </c>
      <c r="M46" s="11"/>
      <c r="N46" s="11"/>
      <c r="O46" s="11"/>
      <c r="U46">
        <v>30</v>
      </c>
      <c r="V46">
        <v>2</v>
      </c>
      <c r="Z46">
        <v>1</v>
      </c>
      <c r="AE46" s="19"/>
      <c r="AF46" s="19"/>
      <c r="AJ46">
        <v>1</v>
      </c>
      <c r="CC46">
        <v>1</v>
      </c>
    </row>
    <row r="47" spans="1:32" ht="12.75">
      <c r="A47" s="1" t="s">
        <v>77</v>
      </c>
      <c r="B47" s="36">
        <v>0.72</v>
      </c>
      <c r="C47" s="26">
        <v>2.07</v>
      </c>
      <c r="D47" s="73">
        <v>0.49</v>
      </c>
      <c r="E47" s="32">
        <v>0.13</v>
      </c>
      <c r="F47" s="73">
        <v>0.04</v>
      </c>
      <c r="G47" s="78">
        <v>0.04</v>
      </c>
      <c r="H47" s="17"/>
      <c r="I47" s="17"/>
      <c r="J47" s="107">
        <f t="shared" si="2"/>
        <v>0</v>
      </c>
      <c r="K47" s="89">
        <f t="shared" si="0"/>
        <v>0</v>
      </c>
      <c r="L47" s="93">
        <f t="shared" si="1"/>
        <v>0</v>
      </c>
      <c r="M47" s="11"/>
      <c r="N47" s="11"/>
      <c r="O47" s="11"/>
      <c r="W47" s="19"/>
      <c r="X47" s="19"/>
      <c r="AE47" s="19"/>
      <c r="AF47" s="19"/>
    </row>
    <row r="48" spans="1:32" ht="12.75">
      <c r="A48" s="1" t="s">
        <v>78</v>
      </c>
      <c r="B48" s="36">
        <v>0.03</v>
      </c>
      <c r="C48" s="26">
        <v>0.33</v>
      </c>
      <c r="D48" s="73">
        <v>0.05</v>
      </c>
      <c r="E48" s="32">
        <v>0.01</v>
      </c>
      <c r="F48" s="73">
        <v>0.02</v>
      </c>
      <c r="G48" s="78">
        <v>0.007472320376914017</v>
      </c>
      <c r="H48" s="17"/>
      <c r="I48" s="17">
        <v>0.02</v>
      </c>
      <c r="J48" s="107">
        <f t="shared" si="2"/>
        <v>0</v>
      </c>
      <c r="K48" s="149">
        <f t="shared" si="0"/>
        <v>0</v>
      </c>
      <c r="L48" s="150">
        <f t="shared" si="1"/>
        <v>0</v>
      </c>
      <c r="M48" s="11"/>
      <c r="N48" s="11"/>
      <c r="O48" s="11"/>
      <c r="AE48" s="19"/>
      <c r="AF48" s="19"/>
    </row>
    <row r="49" spans="1:80" ht="12.75">
      <c r="A49" s="1" t="s">
        <v>79</v>
      </c>
      <c r="B49" s="36">
        <v>0.28</v>
      </c>
      <c r="C49" s="26">
        <v>1.69</v>
      </c>
      <c r="D49" s="73">
        <v>2.49</v>
      </c>
      <c r="E49" s="32">
        <v>2.98</v>
      </c>
      <c r="F49" s="73">
        <v>0.75</v>
      </c>
      <c r="G49" s="78">
        <v>1.5324864546525323</v>
      </c>
      <c r="H49" s="17">
        <v>0.73</v>
      </c>
      <c r="I49" s="17">
        <v>0.49</v>
      </c>
      <c r="J49" s="107">
        <f t="shared" si="2"/>
        <v>0.982981220657277</v>
      </c>
      <c r="K49" s="89">
        <f t="shared" si="0"/>
        <v>67</v>
      </c>
      <c r="L49" s="93">
        <f t="shared" si="1"/>
        <v>15</v>
      </c>
      <c r="M49" s="11">
        <v>12</v>
      </c>
      <c r="N49" s="11"/>
      <c r="O49" s="11"/>
      <c r="S49">
        <v>1</v>
      </c>
      <c r="AD49">
        <v>2</v>
      </c>
      <c r="AE49" s="19"/>
      <c r="AF49" s="19"/>
      <c r="AH49">
        <v>4</v>
      </c>
      <c r="AW49">
        <v>1</v>
      </c>
      <c r="AX49">
        <v>9</v>
      </c>
      <c r="AY49">
        <v>3</v>
      </c>
      <c r="BG49">
        <v>3</v>
      </c>
      <c r="BH49">
        <v>7</v>
      </c>
      <c r="BI49">
        <v>12</v>
      </c>
      <c r="BJ49">
        <v>2</v>
      </c>
      <c r="BP49">
        <v>6</v>
      </c>
      <c r="BU49">
        <v>2</v>
      </c>
      <c r="BX49">
        <v>1</v>
      </c>
      <c r="CB49">
        <v>2</v>
      </c>
    </row>
    <row r="50" spans="1:32" ht="12.75">
      <c r="A50" s="1" t="s">
        <v>274</v>
      </c>
      <c r="B50" s="36"/>
      <c r="C50" s="26"/>
      <c r="D50" s="73"/>
      <c r="E50" s="32"/>
      <c r="F50" s="73"/>
      <c r="G50" s="78"/>
      <c r="H50" s="17"/>
      <c r="I50" s="17"/>
      <c r="J50" s="107">
        <f t="shared" si="2"/>
        <v>0</v>
      </c>
      <c r="K50" s="89">
        <f t="shared" si="0"/>
        <v>0</v>
      </c>
      <c r="L50" s="93">
        <f t="shared" si="1"/>
        <v>0</v>
      </c>
      <c r="M50" s="11"/>
      <c r="N50" s="11"/>
      <c r="O50" s="11"/>
      <c r="AE50" s="19"/>
      <c r="AF50" s="19"/>
    </row>
    <row r="51" spans="1:37" ht="12.75">
      <c r="A51" s="1" t="s">
        <v>80</v>
      </c>
      <c r="B51" s="36"/>
      <c r="C51" s="122" t="s">
        <v>334</v>
      </c>
      <c r="D51" s="74">
        <v>3.2</v>
      </c>
      <c r="E51" s="32">
        <v>0.33</v>
      </c>
      <c r="F51" s="73">
        <v>0.48</v>
      </c>
      <c r="G51" s="78">
        <v>0.6873239104829212</v>
      </c>
      <c r="H51" s="17">
        <v>0.07</v>
      </c>
      <c r="I51" s="17">
        <v>0.03</v>
      </c>
      <c r="J51" s="107">
        <f t="shared" si="2"/>
        <v>0.029342723004694836</v>
      </c>
      <c r="K51" s="89">
        <f t="shared" si="0"/>
        <v>2</v>
      </c>
      <c r="L51" s="93">
        <f t="shared" si="1"/>
        <v>1</v>
      </c>
      <c r="M51" s="11"/>
      <c r="N51" s="11"/>
      <c r="O51" s="11"/>
      <c r="AE51" s="19"/>
      <c r="AF51" s="19"/>
      <c r="AK51">
        <v>2</v>
      </c>
    </row>
    <row r="52" spans="1:32" ht="12.75">
      <c r="A52" s="1" t="s">
        <v>307</v>
      </c>
      <c r="B52" s="36"/>
      <c r="C52" s="26"/>
      <c r="D52" s="74"/>
      <c r="E52" s="32"/>
      <c r="F52" s="73"/>
      <c r="G52" s="78"/>
      <c r="H52" s="17"/>
      <c r="I52" s="17"/>
      <c r="J52" s="107">
        <f t="shared" si="2"/>
        <v>0</v>
      </c>
      <c r="K52" s="89">
        <f>SUM(M52:CC52)</f>
        <v>0</v>
      </c>
      <c r="L52" s="93">
        <f t="shared" si="1"/>
        <v>0</v>
      </c>
      <c r="M52" s="11"/>
      <c r="N52" s="11"/>
      <c r="O52" s="11"/>
      <c r="AE52" s="19"/>
      <c r="AF52" s="19"/>
    </row>
    <row r="53" spans="1:32" ht="12.75">
      <c r="A53" s="1" t="s">
        <v>81</v>
      </c>
      <c r="B53" s="36"/>
      <c r="C53" s="26"/>
      <c r="D53" s="73"/>
      <c r="E53" s="32"/>
      <c r="F53" s="73"/>
      <c r="G53" s="78">
        <v>0.007944640753828034</v>
      </c>
      <c r="H53" s="17"/>
      <c r="I53" s="17"/>
      <c r="J53" s="107">
        <f t="shared" si="2"/>
        <v>0</v>
      </c>
      <c r="K53" s="149">
        <f t="shared" si="0"/>
        <v>0</v>
      </c>
      <c r="L53" s="150">
        <f t="shared" si="1"/>
        <v>0</v>
      </c>
      <c r="M53" s="11"/>
      <c r="N53" s="11"/>
      <c r="O53" s="11"/>
      <c r="AE53" s="19"/>
      <c r="AF53" s="19"/>
    </row>
    <row r="54" spans="1:32" ht="12.75">
      <c r="A54" s="1" t="s">
        <v>82</v>
      </c>
      <c r="B54" s="36"/>
      <c r="C54" s="26"/>
      <c r="D54" s="73"/>
      <c r="E54" s="32"/>
      <c r="F54" s="120" t="s">
        <v>334</v>
      </c>
      <c r="G54" s="78">
        <v>0.005</v>
      </c>
      <c r="H54" s="17"/>
      <c r="I54" s="17"/>
      <c r="J54" s="107">
        <f t="shared" si="2"/>
        <v>0</v>
      </c>
      <c r="K54" s="149">
        <f t="shared" si="0"/>
        <v>0</v>
      </c>
      <c r="L54" s="150">
        <f t="shared" si="1"/>
        <v>0</v>
      </c>
      <c r="M54" s="11"/>
      <c r="N54" s="11"/>
      <c r="O54" s="11"/>
      <c r="AE54" s="19"/>
      <c r="AF54" s="19"/>
    </row>
    <row r="55" spans="1:32" ht="12.75">
      <c r="A55" s="1" t="s">
        <v>83</v>
      </c>
      <c r="B55" s="36"/>
      <c r="C55" s="26"/>
      <c r="D55" s="120" t="s">
        <v>334</v>
      </c>
      <c r="E55" s="121" t="s">
        <v>334</v>
      </c>
      <c r="F55" s="120" t="s">
        <v>334</v>
      </c>
      <c r="G55" s="78"/>
      <c r="H55" s="17"/>
      <c r="I55" s="17"/>
      <c r="J55" s="107">
        <f t="shared" si="2"/>
        <v>0</v>
      </c>
      <c r="K55" s="149">
        <f t="shared" si="0"/>
        <v>0</v>
      </c>
      <c r="L55" s="150">
        <f t="shared" si="1"/>
        <v>0</v>
      </c>
      <c r="M55" s="11"/>
      <c r="N55" s="11"/>
      <c r="O55" s="11"/>
      <c r="AE55" s="19"/>
      <c r="AF55" s="19"/>
    </row>
    <row r="56" spans="1:32" ht="12.75">
      <c r="A56" s="1" t="s">
        <v>84</v>
      </c>
      <c r="B56" s="36"/>
      <c r="C56" s="26"/>
      <c r="D56" s="120" t="s">
        <v>334</v>
      </c>
      <c r="E56" s="121" t="s">
        <v>334</v>
      </c>
      <c r="F56" s="120" t="s">
        <v>334</v>
      </c>
      <c r="G56" s="119" t="s">
        <v>334</v>
      </c>
      <c r="H56" s="17"/>
      <c r="I56" s="17"/>
      <c r="J56" s="107">
        <f t="shared" si="2"/>
        <v>0</v>
      </c>
      <c r="K56" s="149">
        <f t="shared" si="0"/>
        <v>0</v>
      </c>
      <c r="L56" s="150">
        <f t="shared" si="1"/>
        <v>0</v>
      </c>
      <c r="M56" s="11"/>
      <c r="N56" s="11"/>
      <c r="O56" s="11"/>
      <c r="AE56" s="19"/>
      <c r="AF56" s="19"/>
    </row>
    <row r="57" spans="1:32" ht="12.75">
      <c r="A57" s="1" t="s">
        <v>85</v>
      </c>
      <c r="B57" s="36"/>
      <c r="C57" s="26"/>
      <c r="D57" s="73"/>
      <c r="E57" s="32"/>
      <c r="F57" s="73"/>
      <c r="G57" s="78">
        <v>0.028000000000000004</v>
      </c>
      <c r="H57" s="17"/>
      <c r="I57" s="17"/>
      <c r="J57" s="107">
        <f t="shared" si="2"/>
        <v>0.20539906103286384</v>
      </c>
      <c r="K57" s="89">
        <f t="shared" si="0"/>
        <v>14</v>
      </c>
      <c r="L57" s="93">
        <f t="shared" si="1"/>
        <v>1</v>
      </c>
      <c r="M57" s="11"/>
      <c r="N57" s="11"/>
      <c r="O57" s="11"/>
      <c r="T57">
        <v>14</v>
      </c>
      <c r="AE57" s="19"/>
      <c r="AF57" s="19"/>
    </row>
    <row r="58" spans="1:32" ht="12.75">
      <c r="A58" s="1" t="s">
        <v>86</v>
      </c>
      <c r="B58" s="36"/>
      <c r="C58" s="26"/>
      <c r="D58" s="73"/>
      <c r="E58" s="32"/>
      <c r="F58" s="73"/>
      <c r="G58" s="78"/>
      <c r="H58" s="17"/>
      <c r="I58" s="17"/>
      <c r="J58" s="107">
        <f t="shared" si="2"/>
        <v>0</v>
      </c>
      <c r="K58" s="89">
        <f t="shared" si="0"/>
        <v>0</v>
      </c>
      <c r="L58" s="93">
        <f t="shared" si="1"/>
        <v>0</v>
      </c>
      <c r="M58" s="11"/>
      <c r="N58" s="11"/>
      <c r="O58" s="11"/>
      <c r="AE58" s="19"/>
      <c r="AF58" s="19"/>
    </row>
    <row r="59" spans="1:32" ht="12.75">
      <c r="A59" s="1" t="s">
        <v>269</v>
      </c>
      <c r="B59" s="36"/>
      <c r="C59" s="26"/>
      <c r="D59" s="73"/>
      <c r="E59" s="32"/>
      <c r="F59" s="73"/>
      <c r="G59" s="78"/>
      <c r="H59" s="17"/>
      <c r="I59" s="17"/>
      <c r="J59" s="107">
        <f t="shared" si="2"/>
        <v>0</v>
      </c>
      <c r="K59" s="89">
        <f t="shared" si="0"/>
        <v>0</v>
      </c>
      <c r="L59" s="93">
        <f t="shared" si="1"/>
        <v>0</v>
      </c>
      <c r="M59" s="11"/>
      <c r="N59" s="11"/>
      <c r="O59" s="11"/>
      <c r="AE59" s="19"/>
      <c r="AF59" s="19"/>
    </row>
    <row r="60" spans="1:77" ht="12.75">
      <c r="A60" s="1" t="s">
        <v>87</v>
      </c>
      <c r="B60" s="37">
        <v>0.1</v>
      </c>
      <c r="C60" s="29">
        <v>0.02</v>
      </c>
      <c r="D60" s="73">
        <v>0.15</v>
      </c>
      <c r="E60" s="32">
        <v>0.12</v>
      </c>
      <c r="F60" s="73">
        <v>0.19</v>
      </c>
      <c r="G60" s="78">
        <v>0.022</v>
      </c>
      <c r="H60" s="17"/>
      <c r="I60" s="17"/>
      <c r="J60" s="107">
        <f t="shared" si="2"/>
        <v>0.3814553990610329</v>
      </c>
      <c r="K60" s="89">
        <f t="shared" si="0"/>
        <v>26</v>
      </c>
      <c r="L60" s="93">
        <f t="shared" si="1"/>
        <v>3</v>
      </c>
      <c r="M60" s="11"/>
      <c r="N60" s="11"/>
      <c r="O60" s="11"/>
      <c r="T60">
        <v>23</v>
      </c>
      <c r="AE60" s="19"/>
      <c r="AF60" s="19"/>
      <c r="BM60">
        <v>1</v>
      </c>
      <c r="BY60">
        <v>2</v>
      </c>
    </row>
    <row r="61" spans="1:77" ht="12.75">
      <c r="A61" s="1" t="s">
        <v>88</v>
      </c>
      <c r="B61" s="36">
        <v>2.42</v>
      </c>
      <c r="C61" s="26">
        <v>0.48</v>
      </c>
      <c r="D61" s="73">
        <v>0.32</v>
      </c>
      <c r="E61" s="32">
        <v>2.13</v>
      </c>
      <c r="F61" s="73">
        <v>1.95</v>
      </c>
      <c r="G61" s="78">
        <v>0.6936454652532391</v>
      </c>
      <c r="H61" s="17">
        <v>0.18393623543838136</v>
      </c>
      <c r="I61" s="17">
        <v>0.28</v>
      </c>
      <c r="J61" s="107">
        <f t="shared" si="2"/>
        <v>4.812206572769953</v>
      </c>
      <c r="K61" s="89">
        <f t="shared" si="0"/>
        <v>328</v>
      </c>
      <c r="L61" s="93">
        <f t="shared" si="1"/>
        <v>23</v>
      </c>
      <c r="M61" s="11"/>
      <c r="N61" s="11">
        <v>57</v>
      </c>
      <c r="O61" s="11"/>
      <c r="P61">
        <v>5</v>
      </c>
      <c r="R61">
        <v>18</v>
      </c>
      <c r="T61">
        <v>60</v>
      </c>
      <c r="V61">
        <v>3</v>
      </c>
      <c r="X61">
        <v>5</v>
      </c>
      <c r="AE61" s="19"/>
      <c r="AF61" s="19"/>
      <c r="AG61">
        <v>97</v>
      </c>
      <c r="AP61">
        <v>6</v>
      </c>
      <c r="AS61">
        <v>6</v>
      </c>
      <c r="AT61">
        <v>8</v>
      </c>
      <c r="AU61">
        <v>1</v>
      </c>
      <c r="AW61">
        <v>2</v>
      </c>
      <c r="AZ61">
        <v>5</v>
      </c>
      <c r="BB61">
        <v>2</v>
      </c>
      <c r="BG61">
        <v>1</v>
      </c>
      <c r="BI61">
        <v>11</v>
      </c>
      <c r="BM61">
        <v>6</v>
      </c>
      <c r="BO61">
        <v>2</v>
      </c>
      <c r="BT61">
        <v>5</v>
      </c>
      <c r="BU61">
        <v>7</v>
      </c>
      <c r="BV61">
        <v>12</v>
      </c>
      <c r="BW61">
        <v>6</v>
      </c>
      <c r="BY61">
        <v>3</v>
      </c>
    </row>
    <row r="62" spans="1:32" ht="12.75">
      <c r="A62" s="1" t="s">
        <v>89</v>
      </c>
      <c r="B62" s="123" t="s">
        <v>334</v>
      </c>
      <c r="C62" s="122" t="s">
        <v>334</v>
      </c>
      <c r="D62" s="73"/>
      <c r="E62" s="32"/>
      <c r="F62" s="73"/>
      <c r="G62" s="119" t="s">
        <v>334</v>
      </c>
      <c r="H62" s="17"/>
      <c r="I62" s="17"/>
      <c r="J62" s="107">
        <f t="shared" si="2"/>
        <v>0</v>
      </c>
      <c r="K62" s="89">
        <f t="shared" si="0"/>
        <v>0</v>
      </c>
      <c r="L62" s="93">
        <f t="shared" si="1"/>
        <v>0</v>
      </c>
      <c r="M62" s="11"/>
      <c r="N62" s="11"/>
      <c r="O62" s="11"/>
      <c r="AE62" s="19"/>
      <c r="AF62" s="19"/>
    </row>
    <row r="63" spans="1:80" ht="12.75">
      <c r="A63" s="1" t="s">
        <v>90</v>
      </c>
      <c r="B63" s="36">
        <v>18.31</v>
      </c>
      <c r="C63" s="26">
        <v>8.32</v>
      </c>
      <c r="D63" s="73">
        <v>2.59</v>
      </c>
      <c r="E63" s="32">
        <v>10.81</v>
      </c>
      <c r="F63" s="73">
        <v>33.27</v>
      </c>
      <c r="G63" s="78">
        <v>30.95531330977621</v>
      </c>
      <c r="H63" s="17">
        <v>10.06</v>
      </c>
      <c r="I63" s="17">
        <v>6.2</v>
      </c>
      <c r="J63" s="107">
        <f t="shared" si="2"/>
        <v>22.960680751173708</v>
      </c>
      <c r="K63" s="89">
        <f t="shared" si="0"/>
        <v>1565</v>
      </c>
      <c r="L63" s="93">
        <f t="shared" si="1"/>
        <v>43</v>
      </c>
      <c r="M63" s="11"/>
      <c r="N63" s="11">
        <v>10</v>
      </c>
      <c r="O63" s="11"/>
      <c r="P63">
        <v>96</v>
      </c>
      <c r="R63">
        <v>6</v>
      </c>
      <c r="S63" s="56">
        <v>1</v>
      </c>
      <c r="T63" s="56">
        <v>4</v>
      </c>
      <c r="V63" s="56">
        <v>3</v>
      </c>
      <c r="W63">
        <v>43</v>
      </c>
      <c r="X63">
        <v>10</v>
      </c>
      <c r="Z63">
        <v>37</v>
      </c>
      <c r="AC63">
        <v>12</v>
      </c>
      <c r="AE63" s="19"/>
      <c r="AF63" s="19"/>
      <c r="AG63" s="19">
        <v>9</v>
      </c>
      <c r="AK63">
        <v>35</v>
      </c>
      <c r="AM63">
        <v>38</v>
      </c>
      <c r="AP63">
        <v>46</v>
      </c>
      <c r="AQ63">
        <v>1</v>
      </c>
      <c r="AR63">
        <v>6</v>
      </c>
      <c r="AS63">
        <v>12</v>
      </c>
      <c r="AT63">
        <v>35</v>
      </c>
      <c r="AV63">
        <v>3</v>
      </c>
      <c r="AW63">
        <v>55</v>
      </c>
      <c r="AY63">
        <v>32</v>
      </c>
      <c r="AZ63">
        <v>1</v>
      </c>
      <c r="BA63">
        <v>5</v>
      </c>
      <c r="BB63">
        <v>9</v>
      </c>
      <c r="BC63">
        <v>4</v>
      </c>
      <c r="BE63">
        <v>3</v>
      </c>
      <c r="BF63">
        <v>6</v>
      </c>
      <c r="BG63">
        <v>403</v>
      </c>
      <c r="BH63">
        <v>12</v>
      </c>
      <c r="BI63">
        <v>1</v>
      </c>
      <c r="BJ63">
        <v>129</v>
      </c>
      <c r="BM63">
        <v>9</v>
      </c>
      <c r="BO63">
        <v>95</v>
      </c>
      <c r="BP63">
        <v>1</v>
      </c>
      <c r="BQ63">
        <v>1</v>
      </c>
      <c r="BR63">
        <v>1</v>
      </c>
      <c r="BS63">
        <v>29</v>
      </c>
      <c r="BT63">
        <v>60</v>
      </c>
      <c r="BV63">
        <v>32</v>
      </c>
      <c r="BW63">
        <v>4</v>
      </c>
      <c r="BY63">
        <v>260</v>
      </c>
      <c r="CA63">
        <v>4</v>
      </c>
      <c r="CB63">
        <v>2</v>
      </c>
    </row>
    <row r="64" spans="1:77" ht="12.75">
      <c r="A64" s="1" t="s">
        <v>91</v>
      </c>
      <c r="B64" s="36">
        <v>0.48</v>
      </c>
      <c r="C64" s="26">
        <v>0.15</v>
      </c>
      <c r="D64" s="73">
        <v>0.12</v>
      </c>
      <c r="E64" s="33">
        <v>0.4</v>
      </c>
      <c r="F64" s="74">
        <v>2.6</v>
      </c>
      <c r="G64" s="78">
        <v>3.1332167255594814</v>
      </c>
      <c r="H64" s="17">
        <v>1.21</v>
      </c>
      <c r="I64" s="17">
        <v>0.6</v>
      </c>
      <c r="J64" s="107">
        <f t="shared" si="2"/>
        <v>3.8585680751173705</v>
      </c>
      <c r="K64" s="89">
        <f t="shared" si="0"/>
        <v>263</v>
      </c>
      <c r="L64" s="93">
        <f t="shared" si="1"/>
        <v>32</v>
      </c>
      <c r="M64" s="11"/>
      <c r="N64" s="11">
        <v>51</v>
      </c>
      <c r="O64" s="11"/>
      <c r="P64">
        <v>5</v>
      </c>
      <c r="R64">
        <v>1</v>
      </c>
      <c r="T64">
        <v>2</v>
      </c>
      <c r="V64">
        <v>4</v>
      </c>
      <c r="W64">
        <v>42</v>
      </c>
      <c r="X64">
        <v>4</v>
      </c>
      <c r="AE64" s="19"/>
      <c r="AF64" s="19"/>
      <c r="AG64">
        <v>17</v>
      </c>
      <c r="AK64">
        <v>16</v>
      </c>
      <c r="AL64">
        <v>1</v>
      </c>
      <c r="AM64">
        <v>1</v>
      </c>
      <c r="AP64">
        <v>2</v>
      </c>
      <c r="AQ64">
        <v>2</v>
      </c>
      <c r="AR64">
        <v>2</v>
      </c>
      <c r="AS64">
        <v>16</v>
      </c>
      <c r="AT64">
        <v>5</v>
      </c>
      <c r="AW64">
        <v>5</v>
      </c>
      <c r="AZ64">
        <v>5</v>
      </c>
      <c r="BA64">
        <v>1</v>
      </c>
      <c r="BB64">
        <v>6</v>
      </c>
      <c r="BC64">
        <v>1</v>
      </c>
      <c r="BD64">
        <v>3</v>
      </c>
      <c r="BF64">
        <v>1</v>
      </c>
      <c r="BG64">
        <v>1</v>
      </c>
      <c r="BJ64">
        <v>1</v>
      </c>
      <c r="BM64">
        <v>7</v>
      </c>
      <c r="BO64">
        <v>9</v>
      </c>
      <c r="BS64">
        <v>2</v>
      </c>
      <c r="BT64">
        <v>7</v>
      </c>
      <c r="BV64">
        <v>17</v>
      </c>
      <c r="BW64">
        <v>2</v>
      </c>
      <c r="BY64">
        <v>24</v>
      </c>
    </row>
    <row r="65" spans="1:32" ht="12.75">
      <c r="A65" s="1" t="s">
        <v>92</v>
      </c>
      <c r="B65" s="36"/>
      <c r="C65" s="124">
        <v>0.01</v>
      </c>
      <c r="D65" s="73"/>
      <c r="E65" s="32">
        <v>0.01</v>
      </c>
      <c r="F65" s="73">
        <v>0.02</v>
      </c>
      <c r="G65" s="119" t="s">
        <v>334</v>
      </c>
      <c r="H65" s="17"/>
      <c r="I65" s="17"/>
      <c r="J65" s="107">
        <f t="shared" si="2"/>
        <v>0</v>
      </c>
      <c r="K65" s="89">
        <f t="shared" si="0"/>
        <v>0</v>
      </c>
      <c r="L65" s="93">
        <f t="shared" si="1"/>
        <v>0</v>
      </c>
      <c r="M65" s="11"/>
      <c r="N65" s="11"/>
      <c r="O65" s="11"/>
      <c r="AE65" s="19"/>
      <c r="AF65" s="19"/>
    </row>
    <row r="66" spans="1:32" ht="12.75">
      <c r="A66" s="1" t="s">
        <v>228</v>
      </c>
      <c r="B66" s="36"/>
      <c r="C66" s="26"/>
      <c r="D66" s="73"/>
      <c r="E66" s="32"/>
      <c r="F66" s="73"/>
      <c r="G66" s="78"/>
      <c r="H66" s="17"/>
      <c r="I66" s="17"/>
      <c r="J66" s="107">
        <f t="shared" si="2"/>
        <v>0</v>
      </c>
      <c r="K66" s="89">
        <f t="shared" si="0"/>
        <v>0</v>
      </c>
      <c r="L66" s="93">
        <f t="shared" si="1"/>
        <v>0</v>
      </c>
      <c r="M66" s="11"/>
      <c r="N66" s="11"/>
      <c r="O66" s="11"/>
      <c r="AE66" s="19"/>
      <c r="AF66" s="19"/>
    </row>
    <row r="67" spans="1:32" ht="12.75">
      <c r="A67" s="1" t="s">
        <v>93</v>
      </c>
      <c r="B67" s="36"/>
      <c r="C67" s="122" t="s">
        <v>334</v>
      </c>
      <c r="D67" s="73">
        <v>0.14</v>
      </c>
      <c r="E67" s="32">
        <v>0.15</v>
      </c>
      <c r="F67" s="73">
        <v>0.02</v>
      </c>
      <c r="G67" s="78">
        <v>0.024</v>
      </c>
      <c r="H67" s="17"/>
      <c r="I67" s="17">
        <v>0.55</v>
      </c>
      <c r="J67" s="107">
        <f t="shared" si="2"/>
        <v>0.014671361502347418</v>
      </c>
      <c r="K67" s="89">
        <f t="shared" si="0"/>
        <v>1</v>
      </c>
      <c r="L67" s="93">
        <f t="shared" si="1"/>
        <v>1</v>
      </c>
      <c r="M67" s="11"/>
      <c r="N67" s="11"/>
      <c r="O67" s="11"/>
      <c r="T67">
        <v>1</v>
      </c>
      <c r="AE67" s="19"/>
      <c r="AF67" s="19"/>
    </row>
    <row r="68" spans="1:78" ht="12.75">
      <c r="A68" s="1" t="s">
        <v>94</v>
      </c>
      <c r="B68" s="36">
        <v>15.51</v>
      </c>
      <c r="C68" s="26">
        <v>17.35</v>
      </c>
      <c r="D68" s="74">
        <v>14.22</v>
      </c>
      <c r="E68" s="32">
        <v>17.72</v>
      </c>
      <c r="F68" s="73">
        <v>15.77</v>
      </c>
      <c r="G68" s="78">
        <v>13.31953121319199</v>
      </c>
      <c r="H68" s="17">
        <v>10.02</v>
      </c>
      <c r="I68" s="17">
        <v>4.95</v>
      </c>
      <c r="J68" s="107">
        <f t="shared" si="2"/>
        <v>9.43368544600939</v>
      </c>
      <c r="K68" s="89">
        <f t="shared" si="0"/>
        <v>643</v>
      </c>
      <c r="L68" s="93">
        <f t="shared" si="1"/>
        <v>25</v>
      </c>
      <c r="M68" s="11"/>
      <c r="N68" s="11"/>
      <c r="O68" s="11"/>
      <c r="Q68">
        <v>3</v>
      </c>
      <c r="S68">
        <v>11</v>
      </c>
      <c r="AC68">
        <v>6</v>
      </c>
      <c r="AD68">
        <v>13</v>
      </c>
      <c r="AE68" s="19"/>
      <c r="AF68" s="19"/>
      <c r="AH68">
        <v>9</v>
      </c>
      <c r="AK68">
        <v>11</v>
      </c>
      <c r="AL68">
        <v>3</v>
      </c>
      <c r="AM68">
        <v>27</v>
      </c>
      <c r="AN68">
        <v>31</v>
      </c>
      <c r="AR68">
        <v>22</v>
      </c>
      <c r="AU68">
        <v>68</v>
      </c>
      <c r="AW68">
        <v>35</v>
      </c>
      <c r="BG68">
        <v>40</v>
      </c>
      <c r="BH68">
        <v>169</v>
      </c>
      <c r="BI68">
        <v>73</v>
      </c>
      <c r="BJ68">
        <v>7</v>
      </c>
      <c r="BK68">
        <v>8</v>
      </c>
      <c r="BO68">
        <v>52</v>
      </c>
      <c r="BP68">
        <v>24</v>
      </c>
      <c r="BS68">
        <v>3</v>
      </c>
      <c r="BT68">
        <v>2</v>
      </c>
      <c r="BU68">
        <v>3</v>
      </c>
      <c r="BX68">
        <v>20</v>
      </c>
      <c r="BY68">
        <v>1</v>
      </c>
      <c r="BZ68">
        <v>2</v>
      </c>
    </row>
    <row r="69" spans="1:49" ht="12.75">
      <c r="A69" s="1" t="s">
        <v>95</v>
      </c>
      <c r="B69" s="36"/>
      <c r="C69" s="122" t="s">
        <v>334</v>
      </c>
      <c r="D69" s="73">
        <v>0.02</v>
      </c>
      <c r="E69" s="32">
        <v>0.02</v>
      </c>
      <c r="F69" s="73">
        <v>0.01</v>
      </c>
      <c r="G69" s="78">
        <v>0.009944640753828034</v>
      </c>
      <c r="H69" s="17">
        <v>0.01</v>
      </c>
      <c r="I69" s="17"/>
      <c r="J69" s="107">
        <f t="shared" si="2"/>
        <v>0.2934272300469484</v>
      </c>
      <c r="K69" s="89">
        <f t="shared" si="0"/>
        <v>20</v>
      </c>
      <c r="L69" s="93">
        <f t="shared" si="1"/>
        <v>3</v>
      </c>
      <c r="M69" s="11"/>
      <c r="N69" s="11"/>
      <c r="O69" s="11"/>
      <c r="W69" s="19"/>
      <c r="X69" s="19"/>
      <c r="AE69" s="19"/>
      <c r="AF69" s="19"/>
      <c r="AU69">
        <v>6</v>
      </c>
      <c r="AV69">
        <v>2</v>
      </c>
      <c r="AW69">
        <v>12</v>
      </c>
    </row>
    <row r="70" spans="1:60" ht="12.75">
      <c r="A70" s="1" t="s">
        <v>96</v>
      </c>
      <c r="B70" s="36"/>
      <c r="C70" s="26"/>
      <c r="D70" s="120" t="s">
        <v>334</v>
      </c>
      <c r="E70" s="32"/>
      <c r="F70" s="73">
        <v>0.02</v>
      </c>
      <c r="G70" s="78">
        <v>0.008</v>
      </c>
      <c r="H70" s="17"/>
      <c r="I70" s="17"/>
      <c r="J70" s="107">
        <f t="shared" si="2"/>
        <v>0.05868544600938967</v>
      </c>
      <c r="K70" s="89">
        <f t="shared" si="0"/>
        <v>4</v>
      </c>
      <c r="L70" s="93">
        <f t="shared" si="1"/>
        <v>3</v>
      </c>
      <c r="M70" s="11"/>
      <c r="N70" s="11"/>
      <c r="O70" s="11"/>
      <c r="AE70" s="19"/>
      <c r="AF70" s="19"/>
      <c r="AH70">
        <v>1</v>
      </c>
      <c r="AQ70">
        <v>1</v>
      </c>
      <c r="BH70">
        <v>2</v>
      </c>
    </row>
    <row r="71" spans="1:60" ht="12.75">
      <c r="A71" s="1" t="s">
        <v>97</v>
      </c>
      <c r="B71" s="36"/>
      <c r="C71" s="26"/>
      <c r="D71" s="73">
        <v>0.18</v>
      </c>
      <c r="E71" s="32">
        <v>0.24</v>
      </c>
      <c r="F71" s="74">
        <v>0.2</v>
      </c>
      <c r="G71" s="78">
        <v>0.10636160188457008</v>
      </c>
      <c r="H71" s="17">
        <v>0.061312078479460456</v>
      </c>
      <c r="I71" s="17">
        <v>0.03</v>
      </c>
      <c r="J71" s="107">
        <f aca="true" t="shared" si="3" ref="J71:J137">K71*10/$K$4</f>
        <v>0.04401408450704225</v>
      </c>
      <c r="K71" s="89">
        <f aca="true" t="shared" si="4" ref="K71:K138">SUM(M71:CC71)</f>
        <v>3</v>
      </c>
      <c r="L71" s="93">
        <f aca="true" t="shared" si="5" ref="L71:L138">COUNTA(M71:CC71)</f>
        <v>1</v>
      </c>
      <c r="M71" s="11"/>
      <c r="N71" s="11"/>
      <c r="O71" s="11"/>
      <c r="AE71" s="19"/>
      <c r="AF71" s="19"/>
      <c r="BH71">
        <v>3</v>
      </c>
    </row>
    <row r="72" spans="1:32" ht="12.75">
      <c r="A72" s="1" t="s">
        <v>98</v>
      </c>
      <c r="B72" s="36"/>
      <c r="C72" s="26"/>
      <c r="D72" s="73">
        <v>0.01</v>
      </c>
      <c r="E72" s="32">
        <v>0.02</v>
      </c>
      <c r="F72" s="73">
        <v>0.02</v>
      </c>
      <c r="G72" s="78">
        <v>0.014416961130742052</v>
      </c>
      <c r="H72" s="17">
        <v>0.015328019619865114</v>
      </c>
      <c r="I72" s="17">
        <v>0.02</v>
      </c>
      <c r="J72" s="107">
        <f t="shared" si="3"/>
        <v>0</v>
      </c>
      <c r="K72" s="149">
        <f t="shared" si="4"/>
        <v>0</v>
      </c>
      <c r="L72" s="150">
        <f t="shared" si="5"/>
        <v>0</v>
      </c>
      <c r="M72" s="11"/>
      <c r="N72" s="11"/>
      <c r="O72" s="11"/>
      <c r="AE72" s="19"/>
      <c r="AF72" s="19"/>
    </row>
    <row r="73" spans="1:32" ht="12.75">
      <c r="A73" s="1" t="s">
        <v>99</v>
      </c>
      <c r="B73" s="36">
        <v>0.08</v>
      </c>
      <c r="C73" s="26"/>
      <c r="D73" s="73"/>
      <c r="E73" s="32"/>
      <c r="F73" s="73">
        <v>0.01</v>
      </c>
      <c r="G73" s="119" t="s">
        <v>334</v>
      </c>
      <c r="H73" s="17"/>
      <c r="I73" s="17">
        <v>0.02</v>
      </c>
      <c r="J73" s="107">
        <f t="shared" si="3"/>
        <v>0</v>
      </c>
      <c r="K73" s="89">
        <f t="shared" si="4"/>
        <v>0</v>
      </c>
      <c r="L73" s="93">
        <f t="shared" si="5"/>
        <v>0</v>
      </c>
      <c r="M73" s="11"/>
      <c r="N73" s="11"/>
      <c r="O73" s="11"/>
      <c r="AE73" s="19"/>
      <c r="AF73" s="19"/>
    </row>
    <row r="74" spans="1:32" ht="12.75">
      <c r="A74" s="1" t="s">
        <v>212</v>
      </c>
      <c r="B74" s="36"/>
      <c r="C74" s="26">
        <v>0.01</v>
      </c>
      <c r="D74" s="73">
        <v>0.01</v>
      </c>
      <c r="E74" s="32">
        <v>0.01</v>
      </c>
      <c r="F74" s="73">
        <v>0.01</v>
      </c>
      <c r="G74" s="78"/>
      <c r="H74" s="17"/>
      <c r="I74" s="17"/>
      <c r="J74" s="107">
        <f t="shared" si="3"/>
        <v>0</v>
      </c>
      <c r="K74" s="89">
        <f t="shared" si="4"/>
        <v>0</v>
      </c>
      <c r="L74" s="93">
        <f t="shared" si="5"/>
        <v>0</v>
      </c>
      <c r="M74" s="11"/>
      <c r="N74" s="11"/>
      <c r="O74" s="11"/>
      <c r="AE74" s="19"/>
      <c r="AF74" s="19"/>
    </row>
    <row r="75" spans="1:61" ht="12.75">
      <c r="A75" s="1" t="s">
        <v>100</v>
      </c>
      <c r="B75" s="36"/>
      <c r="C75" s="26">
        <v>0.02</v>
      </c>
      <c r="D75" s="73">
        <v>0.02</v>
      </c>
      <c r="E75" s="32">
        <v>0.01</v>
      </c>
      <c r="F75" s="73">
        <v>0.04</v>
      </c>
      <c r="G75" s="78">
        <v>0.05594464075382803</v>
      </c>
      <c r="H75" s="17">
        <v>0.22</v>
      </c>
      <c r="I75" s="17"/>
      <c r="J75" s="107">
        <f t="shared" si="3"/>
        <v>0.0733568075117371</v>
      </c>
      <c r="K75" s="89">
        <f t="shared" si="4"/>
        <v>5</v>
      </c>
      <c r="L75" s="93">
        <f t="shared" si="5"/>
        <v>5</v>
      </c>
      <c r="M75" s="11"/>
      <c r="N75" s="11"/>
      <c r="O75" s="11"/>
      <c r="AE75" s="19"/>
      <c r="AF75" s="19"/>
      <c r="AJ75">
        <v>1</v>
      </c>
      <c r="AP75">
        <v>1</v>
      </c>
      <c r="AX75">
        <v>1</v>
      </c>
      <c r="BA75">
        <v>1</v>
      </c>
      <c r="BI75">
        <v>1</v>
      </c>
    </row>
    <row r="76" spans="1:32" ht="12.75">
      <c r="A76" s="1" t="s">
        <v>101</v>
      </c>
      <c r="B76" s="36">
        <v>0.02</v>
      </c>
      <c r="C76" s="122" t="s">
        <v>334</v>
      </c>
      <c r="D76" s="120" t="s">
        <v>334</v>
      </c>
      <c r="E76" s="121" t="s">
        <v>334</v>
      </c>
      <c r="F76" s="73">
        <v>0.01</v>
      </c>
      <c r="G76" s="119" t="s">
        <v>334</v>
      </c>
      <c r="H76" s="17">
        <v>0.01</v>
      </c>
      <c r="I76" s="17"/>
      <c r="J76" s="107">
        <f t="shared" si="3"/>
        <v>0</v>
      </c>
      <c r="K76" s="89">
        <f t="shared" si="4"/>
        <v>0</v>
      </c>
      <c r="L76" s="93">
        <f t="shared" si="5"/>
        <v>0</v>
      </c>
      <c r="M76" s="11"/>
      <c r="N76" s="11"/>
      <c r="O76" s="11"/>
      <c r="AE76" s="19"/>
      <c r="AF76" s="19"/>
    </row>
    <row r="77" spans="1:32" ht="12.75">
      <c r="A77" s="1" t="s">
        <v>102</v>
      </c>
      <c r="B77" s="36"/>
      <c r="C77" s="122" t="s">
        <v>334</v>
      </c>
      <c r="D77" s="125"/>
      <c r="E77" s="126"/>
      <c r="F77" s="125"/>
      <c r="G77" s="119" t="s">
        <v>334</v>
      </c>
      <c r="H77" s="17"/>
      <c r="I77" s="17"/>
      <c r="J77" s="107">
        <f t="shared" si="3"/>
        <v>0</v>
      </c>
      <c r="K77" s="89">
        <f t="shared" si="4"/>
        <v>0</v>
      </c>
      <c r="L77" s="93">
        <f t="shared" si="5"/>
        <v>0</v>
      </c>
      <c r="M77" s="11"/>
      <c r="N77" s="11"/>
      <c r="O77" s="11"/>
      <c r="AE77" s="19"/>
      <c r="AF77" s="19"/>
    </row>
    <row r="78" spans="1:32" ht="12.75">
      <c r="A78" s="1" t="s">
        <v>221</v>
      </c>
      <c r="B78" s="36"/>
      <c r="C78" s="26"/>
      <c r="D78" s="73">
        <v>0.01</v>
      </c>
      <c r="E78" s="32"/>
      <c r="F78" s="73"/>
      <c r="G78" s="78"/>
      <c r="H78" s="17"/>
      <c r="I78" s="17"/>
      <c r="J78" s="107">
        <f t="shared" si="3"/>
        <v>0</v>
      </c>
      <c r="K78" s="89">
        <f t="shared" si="4"/>
        <v>0</v>
      </c>
      <c r="L78" s="93">
        <f t="shared" si="5"/>
        <v>0</v>
      </c>
      <c r="M78" s="11"/>
      <c r="N78" s="11"/>
      <c r="O78" s="11"/>
      <c r="AE78" s="19"/>
      <c r="AF78" s="19"/>
    </row>
    <row r="79" spans="1:32" ht="12.75">
      <c r="A79" s="1" t="s">
        <v>291</v>
      </c>
      <c r="B79" s="36"/>
      <c r="C79" s="26"/>
      <c r="D79" s="73">
        <v>0.01</v>
      </c>
      <c r="E79" s="32"/>
      <c r="F79" s="120" t="s">
        <v>334</v>
      </c>
      <c r="G79" s="78"/>
      <c r="H79" s="17"/>
      <c r="I79" s="17"/>
      <c r="J79" s="107">
        <f t="shared" si="3"/>
        <v>0</v>
      </c>
      <c r="K79" s="149">
        <f>SUM(M79:CC79)</f>
        <v>0</v>
      </c>
      <c r="L79" s="150">
        <f>COUNTA(M79:CC79)</f>
        <v>0</v>
      </c>
      <c r="M79" s="11"/>
      <c r="N79" s="11"/>
      <c r="O79" s="11"/>
      <c r="AE79" s="19"/>
      <c r="AF79" s="19"/>
    </row>
    <row r="80" spans="1:65" ht="12.75">
      <c r="A80" s="1" t="s">
        <v>103</v>
      </c>
      <c r="B80" s="36">
        <v>0.17</v>
      </c>
      <c r="C80" s="26">
        <v>0.14</v>
      </c>
      <c r="D80" s="73">
        <v>0.13</v>
      </c>
      <c r="E80" s="32">
        <v>0.21</v>
      </c>
      <c r="F80" s="73">
        <v>0.19</v>
      </c>
      <c r="G80" s="78">
        <v>0.2160294464075383</v>
      </c>
      <c r="H80" s="17">
        <v>0.21</v>
      </c>
      <c r="I80" s="17">
        <v>0.24</v>
      </c>
      <c r="J80" s="107">
        <f t="shared" si="3"/>
        <v>0.1467136150234742</v>
      </c>
      <c r="K80" s="89">
        <f t="shared" si="4"/>
        <v>10</v>
      </c>
      <c r="L80" s="93">
        <f t="shared" si="5"/>
        <v>9</v>
      </c>
      <c r="M80" s="11"/>
      <c r="N80" s="11"/>
      <c r="O80" s="11"/>
      <c r="P80">
        <v>1</v>
      </c>
      <c r="W80">
        <v>2</v>
      </c>
      <c r="AA80">
        <v>1</v>
      </c>
      <c r="AB80">
        <v>1</v>
      </c>
      <c r="AC80">
        <v>1</v>
      </c>
      <c r="AD80">
        <v>1</v>
      </c>
      <c r="AE80" s="19"/>
      <c r="AF80" s="19"/>
      <c r="AP80">
        <v>1</v>
      </c>
      <c r="BC80">
        <v>1</v>
      </c>
      <c r="BM80">
        <v>1</v>
      </c>
    </row>
    <row r="81" spans="1:81" ht="12.75">
      <c r="A81" s="1" t="s">
        <v>104</v>
      </c>
      <c r="B81" s="36">
        <v>0.64</v>
      </c>
      <c r="C81" s="26">
        <v>0.42</v>
      </c>
      <c r="D81" s="73">
        <v>0.29</v>
      </c>
      <c r="E81" s="32">
        <v>0.19</v>
      </c>
      <c r="F81" s="73">
        <v>0.29</v>
      </c>
      <c r="G81" s="78">
        <v>0.5081436984687867</v>
      </c>
      <c r="H81" s="17">
        <v>0.3</v>
      </c>
      <c r="I81" s="17">
        <v>0.19</v>
      </c>
      <c r="J81" s="107">
        <f t="shared" si="3"/>
        <v>0.5868544600938967</v>
      </c>
      <c r="K81" s="89">
        <f t="shared" si="4"/>
        <v>40</v>
      </c>
      <c r="L81" s="93">
        <f t="shared" si="5"/>
        <v>25</v>
      </c>
      <c r="M81" s="11"/>
      <c r="N81" s="11"/>
      <c r="O81" s="11"/>
      <c r="W81">
        <v>1</v>
      </c>
      <c r="X81">
        <v>2</v>
      </c>
      <c r="Y81">
        <v>2</v>
      </c>
      <c r="AD81">
        <v>1</v>
      </c>
      <c r="AE81" s="19"/>
      <c r="AF81" s="19">
        <v>3</v>
      </c>
      <c r="AH81">
        <v>2</v>
      </c>
      <c r="AJ81">
        <v>3</v>
      </c>
      <c r="AK81">
        <v>2</v>
      </c>
      <c r="AL81">
        <v>1</v>
      </c>
      <c r="AP81">
        <v>3</v>
      </c>
      <c r="AQ81">
        <v>3</v>
      </c>
      <c r="AS81">
        <v>1</v>
      </c>
      <c r="AX81">
        <v>1</v>
      </c>
      <c r="AY81">
        <v>1</v>
      </c>
      <c r="AZ81">
        <v>1</v>
      </c>
      <c r="BA81">
        <v>2</v>
      </c>
      <c r="BC81">
        <v>1</v>
      </c>
      <c r="BE81">
        <v>1</v>
      </c>
      <c r="BG81">
        <v>1</v>
      </c>
      <c r="BJ81">
        <v>2</v>
      </c>
      <c r="BK81">
        <v>1</v>
      </c>
      <c r="BV81">
        <v>2</v>
      </c>
      <c r="BW81">
        <v>1</v>
      </c>
      <c r="BZ81">
        <v>1</v>
      </c>
      <c r="CC81">
        <v>1</v>
      </c>
    </row>
    <row r="82" spans="1:81" ht="12.75">
      <c r="A82" s="1" t="s">
        <v>105</v>
      </c>
      <c r="B82" s="36">
        <v>7.03</v>
      </c>
      <c r="C82" s="26">
        <v>1.21</v>
      </c>
      <c r="D82" s="73">
        <v>1.98</v>
      </c>
      <c r="E82" s="32">
        <v>1.85</v>
      </c>
      <c r="F82" s="73">
        <v>2.46</v>
      </c>
      <c r="G82" s="78">
        <v>4.337148409893993</v>
      </c>
      <c r="H82" s="17">
        <v>9.69</v>
      </c>
      <c r="I82" s="17">
        <v>7.01</v>
      </c>
      <c r="J82" s="107">
        <f t="shared" si="3"/>
        <v>5.604460093896713</v>
      </c>
      <c r="K82" s="89">
        <f t="shared" si="4"/>
        <v>382</v>
      </c>
      <c r="L82" s="93">
        <f t="shared" si="5"/>
        <v>61</v>
      </c>
      <c r="M82" s="11">
        <v>1</v>
      </c>
      <c r="N82" s="11">
        <v>10</v>
      </c>
      <c r="O82" s="11"/>
      <c r="P82" s="56">
        <v>5</v>
      </c>
      <c r="Q82" s="56">
        <v>2</v>
      </c>
      <c r="R82" s="56">
        <v>3</v>
      </c>
      <c r="S82" s="56">
        <v>5</v>
      </c>
      <c r="T82" s="56"/>
      <c r="U82" s="56">
        <v>1</v>
      </c>
      <c r="V82" s="56">
        <v>3</v>
      </c>
      <c r="W82" s="56">
        <v>13</v>
      </c>
      <c r="X82" s="56">
        <v>7</v>
      </c>
      <c r="Y82">
        <v>12</v>
      </c>
      <c r="Z82" s="56">
        <v>11</v>
      </c>
      <c r="AA82" s="56">
        <v>16</v>
      </c>
      <c r="AB82" s="56">
        <v>2</v>
      </c>
      <c r="AC82" s="56">
        <v>10</v>
      </c>
      <c r="AD82" s="56">
        <v>8</v>
      </c>
      <c r="AE82" s="56">
        <v>4</v>
      </c>
      <c r="AF82" s="56">
        <v>6</v>
      </c>
      <c r="AG82" s="56">
        <v>5</v>
      </c>
      <c r="AH82" s="56">
        <v>7</v>
      </c>
      <c r="AI82" s="56">
        <v>4</v>
      </c>
      <c r="AJ82" s="56">
        <v>12</v>
      </c>
      <c r="AK82" s="56">
        <v>14</v>
      </c>
      <c r="AL82" s="56">
        <v>6</v>
      </c>
      <c r="AM82">
        <v>2</v>
      </c>
      <c r="AN82">
        <v>2</v>
      </c>
      <c r="AO82" s="56">
        <v>2</v>
      </c>
      <c r="AP82">
        <v>6</v>
      </c>
      <c r="AQ82">
        <v>5</v>
      </c>
      <c r="AR82">
        <v>2</v>
      </c>
      <c r="AT82">
        <v>3</v>
      </c>
      <c r="AU82">
        <v>6</v>
      </c>
      <c r="AV82">
        <v>5</v>
      </c>
      <c r="AW82">
        <v>7</v>
      </c>
      <c r="AX82">
        <v>6</v>
      </c>
      <c r="AY82">
        <v>4</v>
      </c>
      <c r="AZ82">
        <v>14</v>
      </c>
      <c r="BA82">
        <v>11</v>
      </c>
      <c r="BB82">
        <v>1</v>
      </c>
      <c r="BC82">
        <v>2</v>
      </c>
      <c r="BD82">
        <v>2</v>
      </c>
      <c r="BE82">
        <v>8</v>
      </c>
      <c r="BF82">
        <v>2</v>
      </c>
      <c r="BH82">
        <v>1</v>
      </c>
      <c r="BI82">
        <v>1</v>
      </c>
      <c r="BJ82">
        <v>4</v>
      </c>
      <c r="BK82">
        <v>7</v>
      </c>
      <c r="BL82">
        <v>4</v>
      </c>
      <c r="BM82">
        <v>13</v>
      </c>
      <c r="BN82">
        <v>5</v>
      </c>
      <c r="BQ82">
        <v>8</v>
      </c>
      <c r="BR82">
        <v>8</v>
      </c>
      <c r="BS82">
        <v>1</v>
      </c>
      <c r="BT82">
        <v>12</v>
      </c>
      <c r="BU82">
        <v>5</v>
      </c>
      <c r="BV82">
        <v>8</v>
      </c>
      <c r="BW82">
        <v>28</v>
      </c>
      <c r="BZ82">
        <v>6</v>
      </c>
      <c r="CA82">
        <v>6</v>
      </c>
      <c r="CB82">
        <v>6</v>
      </c>
      <c r="CC82">
        <v>2</v>
      </c>
    </row>
    <row r="83" spans="1:15" ht="12.75">
      <c r="A83" s="1" t="s">
        <v>209</v>
      </c>
      <c r="B83" s="36">
        <v>0.07</v>
      </c>
      <c r="C83" s="122" t="s">
        <v>334</v>
      </c>
      <c r="D83" s="120" t="s">
        <v>334</v>
      </c>
      <c r="E83" s="126"/>
      <c r="F83" s="120" t="s">
        <v>334</v>
      </c>
      <c r="G83" s="119" t="s">
        <v>334</v>
      </c>
      <c r="H83" s="17">
        <v>0.01</v>
      </c>
      <c r="I83" s="17"/>
      <c r="J83" s="107">
        <f t="shared" si="3"/>
        <v>0</v>
      </c>
      <c r="K83" s="149">
        <f t="shared" si="4"/>
        <v>0</v>
      </c>
      <c r="L83" s="150">
        <f t="shared" si="5"/>
        <v>0</v>
      </c>
      <c r="M83" s="11"/>
      <c r="N83" s="11"/>
      <c r="O83" s="11"/>
    </row>
    <row r="84" spans="1:70" ht="12.75">
      <c r="A84" s="1" t="s">
        <v>106</v>
      </c>
      <c r="B84" s="36">
        <v>0.22</v>
      </c>
      <c r="C84" s="26">
        <v>0.06</v>
      </c>
      <c r="D84" s="73">
        <v>0.06</v>
      </c>
      <c r="E84" s="32">
        <v>0.04</v>
      </c>
      <c r="F84" s="73">
        <v>0.02</v>
      </c>
      <c r="G84" s="78">
        <v>0.0618339222614841</v>
      </c>
      <c r="H84" s="17">
        <v>0.04</v>
      </c>
      <c r="I84" s="17">
        <v>0.02</v>
      </c>
      <c r="J84" s="107">
        <f t="shared" si="3"/>
        <v>0.04401408450704225</v>
      </c>
      <c r="K84" s="89">
        <f t="shared" si="4"/>
        <v>3</v>
      </c>
      <c r="L84" s="93">
        <f t="shared" si="5"/>
        <v>3</v>
      </c>
      <c r="M84" s="11"/>
      <c r="N84" s="11"/>
      <c r="O84" s="11"/>
      <c r="P84">
        <v>1</v>
      </c>
      <c r="AH84">
        <v>1</v>
      </c>
      <c r="BR84">
        <v>1</v>
      </c>
    </row>
    <row r="85" spans="1:15" ht="12.75">
      <c r="A85" s="1" t="s">
        <v>107</v>
      </c>
      <c r="B85" s="36">
        <v>0.03</v>
      </c>
      <c r="C85" s="26">
        <v>0.03</v>
      </c>
      <c r="D85" s="73">
        <v>0.04</v>
      </c>
      <c r="E85" s="32">
        <v>0.01</v>
      </c>
      <c r="F85" s="73">
        <v>0.03</v>
      </c>
      <c r="G85" s="78">
        <v>0.027778563015312136</v>
      </c>
      <c r="H85" s="17"/>
      <c r="I85" s="17">
        <v>0.02</v>
      </c>
      <c r="J85" s="107">
        <f t="shared" si="3"/>
        <v>0</v>
      </c>
      <c r="K85" s="89">
        <f t="shared" si="4"/>
        <v>0</v>
      </c>
      <c r="L85" s="93">
        <f t="shared" si="5"/>
        <v>0</v>
      </c>
      <c r="M85" s="11"/>
      <c r="N85" s="11"/>
      <c r="O85" s="11"/>
    </row>
    <row r="86" spans="1:20" ht="12.75">
      <c r="A86" s="1" t="s">
        <v>213</v>
      </c>
      <c r="B86" s="36">
        <v>0.03</v>
      </c>
      <c r="C86" s="26">
        <v>0.03</v>
      </c>
      <c r="D86" s="73">
        <v>0.01</v>
      </c>
      <c r="E86" s="32">
        <v>0.01</v>
      </c>
      <c r="F86" s="73">
        <v>0.01</v>
      </c>
      <c r="G86" s="119" t="s">
        <v>334</v>
      </c>
      <c r="H86" s="17"/>
      <c r="I86" s="17"/>
      <c r="J86" s="107">
        <f t="shared" si="3"/>
        <v>0.014671361502347418</v>
      </c>
      <c r="K86" s="89">
        <f t="shared" si="4"/>
        <v>1</v>
      </c>
      <c r="L86" s="93">
        <f t="shared" si="5"/>
        <v>1</v>
      </c>
      <c r="M86" s="11"/>
      <c r="N86" s="11"/>
      <c r="O86" s="11"/>
      <c r="T86">
        <v>1</v>
      </c>
    </row>
    <row r="87" spans="1:15" ht="12.75">
      <c r="A87" s="1" t="s">
        <v>335</v>
      </c>
      <c r="B87" s="36">
        <v>1.33</v>
      </c>
      <c r="C87" s="124">
        <v>0.05</v>
      </c>
      <c r="D87" s="120" t="s">
        <v>334</v>
      </c>
      <c r="E87" s="32">
        <v>0.01</v>
      </c>
      <c r="F87" s="73">
        <v>0.03</v>
      </c>
      <c r="G87" s="119"/>
      <c r="H87" s="17"/>
      <c r="I87" s="17"/>
      <c r="J87" s="107">
        <f>K87*10/$K$4</f>
        <v>0</v>
      </c>
      <c r="K87" s="89">
        <f>SUM(M87:CC87)</f>
        <v>0</v>
      </c>
      <c r="L87" s="93">
        <f>COUNTA(M87:CC87)</f>
        <v>0</v>
      </c>
      <c r="M87" s="11"/>
      <c r="N87" s="11"/>
      <c r="O87" s="11"/>
    </row>
    <row r="88" spans="1:15" ht="12.75">
      <c r="A88" s="1" t="s">
        <v>108</v>
      </c>
      <c r="B88" s="36"/>
      <c r="C88" s="26"/>
      <c r="D88" s="73"/>
      <c r="E88" s="32"/>
      <c r="F88" s="73"/>
      <c r="G88" s="78"/>
      <c r="H88" s="17"/>
      <c r="I88" s="17"/>
      <c r="J88" s="107">
        <f t="shared" si="3"/>
        <v>0</v>
      </c>
      <c r="K88" s="89">
        <f t="shared" si="4"/>
        <v>0</v>
      </c>
      <c r="L88" s="93">
        <f t="shared" si="5"/>
        <v>0</v>
      </c>
      <c r="M88" s="11"/>
      <c r="N88" s="11"/>
      <c r="O88" s="11"/>
    </row>
    <row r="89" spans="1:20" ht="12.75">
      <c r="A89" s="1" t="s">
        <v>354</v>
      </c>
      <c r="B89" s="36"/>
      <c r="C89" s="26"/>
      <c r="D89" s="73"/>
      <c r="E89" s="32"/>
      <c r="F89" s="73"/>
      <c r="G89" s="78"/>
      <c r="H89" s="17"/>
      <c r="I89" s="17"/>
      <c r="J89" s="107">
        <f>K89*10/$K$4</f>
        <v>0.014671361502347418</v>
      </c>
      <c r="K89" s="89">
        <f>SUM(M89:CC89)</f>
        <v>1</v>
      </c>
      <c r="L89" s="93">
        <f>COUNTA(M89:CC89)</f>
        <v>1</v>
      </c>
      <c r="M89" s="11"/>
      <c r="N89" s="11"/>
      <c r="O89" s="11"/>
      <c r="T89">
        <v>1</v>
      </c>
    </row>
    <row r="90" spans="1:15" ht="12.75">
      <c r="A90" s="1" t="s">
        <v>109</v>
      </c>
      <c r="B90" s="36"/>
      <c r="C90" s="26"/>
      <c r="D90" s="73"/>
      <c r="E90" s="121" t="s">
        <v>334</v>
      </c>
      <c r="F90" s="120" t="s">
        <v>334</v>
      </c>
      <c r="G90" s="78">
        <v>0.011472320376914018</v>
      </c>
      <c r="H90" s="17"/>
      <c r="I90" s="17"/>
      <c r="J90" s="107">
        <f t="shared" si="3"/>
        <v>0</v>
      </c>
      <c r="K90" s="89">
        <f t="shared" si="4"/>
        <v>0</v>
      </c>
      <c r="L90" s="93">
        <f t="shared" si="5"/>
        <v>0</v>
      </c>
      <c r="M90" s="11"/>
      <c r="N90" s="11"/>
      <c r="O90" s="11"/>
    </row>
    <row r="91" spans="1:15" ht="12.75">
      <c r="A91" s="1" t="s">
        <v>110</v>
      </c>
      <c r="B91" s="36"/>
      <c r="C91" s="26"/>
      <c r="D91" s="73"/>
      <c r="E91" s="32"/>
      <c r="F91" s="73"/>
      <c r="G91" s="78">
        <v>0.01</v>
      </c>
      <c r="H91" s="17"/>
      <c r="I91" s="17"/>
      <c r="J91" s="107">
        <f t="shared" si="3"/>
        <v>0</v>
      </c>
      <c r="K91" s="89">
        <f t="shared" si="4"/>
        <v>0</v>
      </c>
      <c r="L91" s="93">
        <f t="shared" si="5"/>
        <v>0</v>
      </c>
      <c r="M91" s="11"/>
      <c r="N91" s="11"/>
      <c r="O91" s="11"/>
    </row>
    <row r="92" spans="1:77" ht="12.75">
      <c r="A92" s="1" t="s">
        <v>111</v>
      </c>
      <c r="B92" s="36">
        <v>1.01</v>
      </c>
      <c r="C92" s="26">
        <v>0.89</v>
      </c>
      <c r="D92" s="73">
        <v>3.36</v>
      </c>
      <c r="E92" s="32">
        <v>1.54</v>
      </c>
      <c r="F92" s="73">
        <v>16.77</v>
      </c>
      <c r="G92" s="78">
        <v>9.93325441696113</v>
      </c>
      <c r="H92" s="17">
        <v>0.66</v>
      </c>
      <c r="I92" s="17">
        <v>7.06</v>
      </c>
      <c r="J92" s="107">
        <f t="shared" si="3"/>
        <v>1.2177230046948357</v>
      </c>
      <c r="K92" s="89">
        <f t="shared" si="4"/>
        <v>83</v>
      </c>
      <c r="L92" s="93">
        <f t="shared" si="5"/>
        <v>6</v>
      </c>
      <c r="M92" s="11"/>
      <c r="N92" s="11"/>
      <c r="O92" s="11"/>
      <c r="S92" s="56"/>
      <c r="T92" s="56">
        <v>61</v>
      </c>
      <c r="Z92">
        <v>1</v>
      </c>
      <c r="AB92">
        <v>1</v>
      </c>
      <c r="BF92">
        <v>11</v>
      </c>
      <c r="BT92">
        <v>8</v>
      </c>
      <c r="BY92">
        <v>1</v>
      </c>
    </row>
    <row r="93" spans="1:15" ht="12.75">
      <c r="A93" s="1" t="s">
        <v>112</v>
      </c>
      <c r="B93" s="36"/>
      <c r="C93" s="26">
        <v>0.03</v>
      </c>
      <c r="D93" s="73">
        <v>0.05</v>
      </c>
      <c r="E93" s="32">
        <v>0.05</v>
      </c>
      <c r="F93" s="73">
        <v>0.13</v>
      </c>
      <c r="G93" s="78">
        <v>0.06894464075382804</v>
      </c>
      <c r="H93" s="17">
        <v>0.122624156958921</v>
      </c>
      <c r="I93" s="17">
        <v>0.13</v>
      </c>
      <c r="J93" s="107">
        <f t="shared" si="3"/>
        <v>0</v>
      </c>
      <c r="K93" s="89">
        <f t="shared" si="4"/>
        <v>0</v>
      </c>
      <c r="L93" s="93">
        <f t="shared" si="5"/>
        <v>0</v>
      </c>
      <c r="M93" s="11"/>
      <c r="N93" s="11"/>
      <c r="O93" s="11"/>
    </row>
    <row r="94" spans="1:80" ht="12.75">
      <c r="A94" s="1" t="s">
        <v>113</v>
      </c>
      <c r="B94" s="36">
        <v>0.12</v>
      </c>
      <c r="C94" s="26">
        <v>0.01</v>
      </c>
      <c r="D94" s="73">
        <v>0.01</v>
      </c>
      <c r="E94" s="32"/>
      <c r="F94" s="73">
        <v>0.01</v>
      </c>
      <c r="G94" s="78">
        <v>0.028889281507656066</v>
      </c>
      <c r="H94" s="17">
        <v>0.030656039239730228</v>
      </c>
      <c r="I94" s="17"/>
      <c r="J94" s="107">
        <f t="shared" si="3"/>
        <v>0.04401408450704225</v>
      </c>
      <c r="K94" s="89">
        <f t="shared" si="4"/>
        <v>3</v>
      </c>
      <c r="L94" s="93">
        <f t="shared" si="5"/>
        <v>3</v>
      </c>
      <c r="M94" s="11"/>
      <c r="N94" s="11"/>
      <c r="O94" s="11"/>
      <c r="T94">
        <v>1</v>
      </c>
      <c r="Z94">
        <v>1</v>
      </c>
      <c r="CB94">
        <v>1</v>
      </c>
    </row>
    <row r="95" spans="1:15" ht="12.75">
      <c r="A95" s="1" t="s">
        <v>114</v>
      </c>
      <c r="B95" s="36"/>
      <c r="C95" s="122" t="s">
        <v>334</v>
      </c>
      <c r="D95" s="73">
        <v>0.01</v>
      </c>
      <c r="E95" s="32">
        <v>0.02</v>
      </c>
      <c r="F95" s="73">
        <v>0.01</v>
      </c>
      <c r="G95" s="78">
        <v>0.005</v>
      </c>
      <c r="H95" s="17">
        <v>0.01</v>
      </c>
      <c r="I95" s="17"/>
      <c r="J95" s="107">
        <f t="shared" si="3"/>
        <v>0</v>
      </c>
      <c r="K95" s="89">
        <f t="shared" si="4"/>
        <v>0</v>
      </c>
      <c r="L95" s="93">
        <f t="shared" si="5"/>
        <v>0</v>
      </c>
      <c r="M95" s="11"/>
      <c r="N95" s="11"/>
      <c r="O95" s="11"/>
    </row>
    <row r="96" spans="1:62" ht="12.75">
      <c r="A96" s="1" t="s">
        <v>115</v>
      </c>
      <c r="B96" s="36"/>
      <c r="C96" s="122" t="s">
        <v>334</v>
      </c>
      <c r="D96" s="125"/>
      <c r="E96" s="121" t="s">
        <v>334</v>
      </c>
      <c r="F96" s="73">
        <v>0.02</v>
      </c>
      <c r="G96" s="78">
        <v>0.02594464075382803</v>
      </c>
      <c r="H96" s="17">
        <v>0.01</v>
      </c>
      <c r="I96" s="17"/>
      <c r="J96" s="107">
        <f t="shared" si="3"/>
        <v>0.04401408450704225</v>
      </c>
      <c r="K96" s="89">
        <f t="shared" si="4"/>
        <v>3</v>
      </c>
      <c r="L96" s="93">
        <f t="shared" si="5"/>
        <v>2</v>
      </c>
      <c r="M96" s="11"/>
      <c r="N96" s="11"/>
      <c r="O96" s="11"/>
      <c r="T96">
        <v>2</v>
      </c>
      <c r="BJ96">
        <v>1</v>
      </c>
    </row>
    <row r="97" spans="1:76" ht="12.75">
      <c r="A97" s="1" t="s">
        <v>116</v>
      </c>
      <c r="B97" s="36">
        <v>0.47</v>
      </c>
      <c r="C97" s="26">
        <v>0.83</v>
      </c>
      <c r="D97" s="73">
        <v>0.49</v>
      </c>
      <c r="E97" s="32">
        <v>0.64</v>
      </c>
      <c r="F97" s="73">
        <v>1.35</v>
      </c>
      <c r="G97" s="78">
        <v>3.0427844522968197</v>
      </c>
      <c r="H97" s="17">
        <v>5.59</v>
      </c>
      <c r="I97" s="17">
        <v>3.35</v>
      </c>
      <c r="J97" s="107">
        <f t="shared" si="3"/>
        <v>4.988262910798122</v>
      </c>
      <c r="K97" s="89">
        <f t="shared" si="4"/>
        <v>340</v>
      </c>
      <c r="L97" s="93">
        <f t="shared" si="5"/>
        <v>49</v>
      </c>
      <c r="M97" s="11"/>
      <c r="N97" s="11">
        <v>2</v>
      </c>
      <c r="O97" s="11"/>
      <c r="P97">
        <v>27</v>
      </c>
      <c r="Q97">
        <v>13</v>
      </c>
      <c r="R97" s="56">
        <v>4</v>
      </c>
      <c r="S97" s="56">
        <v>4</v>
      </c>
      <c r="T97" s="56">
        <v>3</v>
      </c>
      <c r="U97">
        <v>2</v>
      </c>
      <c r="W97" s="56">
        <v>1</v>
      </c>
      <c r="X97">
        <v>1</v>
      </c>
      <c r="AA97">
        <v>17</v>
      </c>
      <c r="AB97">
        <v>7</v>
      </c>
      <c r="AC97">
        <v>31</v>
      </c>
      <c r="AD97">
        <v>1</v>
      </c>
      <c r="AE97">
        <v>1</v>
      </c>
      <c r="AG97">
        <v>7</v>
      </c>
      <c r="AH97">
        <v>14</v>
      </c>
      <c r="AI97">
        <v>1</v>
      </c>
      <c r="AJ97">
        <v>3</v>
      </c>
      <c r="AK97">
        <v>2</v>
      </c>
      <c r="AL97">
        <v>5</v>
      </c>
      <c r="AM97">
        <v>2</v>
      </c>
      <c r="AN97">
        <v>2</v>
      </c>
      <c r="AO97">
        <v>1</v>
      </c>
      <c r="AP97">
        <v>2</v>
      </c>
      <c r="AQ97">
        <v>4</v>
      </c>
      <c r="AS97">
        <v>1</v>
      </c>
      <c r="AT97">
        <v>14</v>
      </c>
      <c r="AU97">
        <v>27</v>
      </c>
      <c r="AV97">
        <v>17</v>
      </c>
      <c r="AW97">
        <v>8</v>
      </c>
      <c r="AX97">
        <v>15</v>
      </c>
      <c r="AZ97">
        <v>2</v>
      </c>
      <c r="BG97">
        <v>2</v>
      </c>
      <c r="BH97">
        <v>7</v>
      </c>
      <c r="BJ97">
        <v>2</v>
      </c>
      <c r="BK97">
        <v>5</v>
      </c>
      <c r="BL97">
        <v>2</v>
      </c>
      <c r="BM97">
        <v>1</v>
      </c>
      <c r="BN97">
        <v>1</v>
      </c>
      <c r="BO97">
        <v>1</v>
      </c>
      <c r="BP97">
        <v>2</v>
      </c>
      <c r="BQ97">
        <v>3</v>
      </c>
      <c r="BR97">
        <v>21</v>
      </c>
      <c r="BS97">
        <v>3</v>
      </c>
      <c r="BT97">
        <v>12</v>
      </c>
      <c r="BU97">
        <v>13</v>
      </c>
      <c r="BV97">
        <v>2</v>
      </c>
      <c r="BW97">
        <v>21</v>
      </c>
      <c r="BX97">
        <v>1</v>
      </c>
    </row>
    <row r="98" spans="1:76" ht="12.75">
      <c r="A98" s="1" t="s">
        <v>117</v>
      </c>
      <c r="B98" s="36">
        <v>52.09</v>
      </c>
      <c r="C98" s="26">
        <v>25.73</v>
      </c>
      <c r="D98" s="73">
        <v>5.86</v>
      </c>
      <c r="E98" s="32">
        <v>57.54</v>
      </c>
      <c r="F98" s="73">
        <v>45.23</v>
      </c>
      <c r="G98" s="78">
        <v>29.827500588928153</v>
      </c>
      <c r="H98" s="17">
        <v>3.54</v>
      </c>
      <c r="I98" s="17">
        <v>0.58</v>
      </c>
      <c r="J98" s="107">
        <f t="shared" si="3"/>
        <v>5.501760563380281</v>
      </c>
      <c r="K98" s="89">
        <f t="shared" si="4"/>
        <v>375</v>
      </c>
      <c r="L98" s="93">
        <f t="shared" si="5"/>
        <v>32</v>
      </c>
      <c r="M98" s="11">
        <v>1</v>
      </c>
      <c r="N98" s="11">
        <v>1</v>
      </c>
      <c r="O98" s="11"/>
      <c r="P98">
        <v>5</v>
      </c>
      <c r="Q98" s="56">
        <v>3</v>
      </c>
      <c r="R98" s="56">
        <v>5</v>
      </c>
      <c r="S98" s="56"/>
      <c r="T98" s="56">
        <v>31</v>
      </c>
      <c r="Y98">
        <v>1</v>
      </c>
      <c r="AA98">
        <v>4</v>
      </c>
      <c r="AC98">
        <v>7</v>
      </c>
      <c r="AD98">
        <v>1</v>
      </c>
      <c r="AH98">
        <v>1</v>
      </c>
      <c r="AL98">
        <v>4</v>
      </c>
      <c r="AN98">
        <v>1</v>
      </c>
      <c r="AO98">
        <v>3</v>
      </c>
      <c r="AP98">
        <v>3</v>
      </c>
      <c r="AQ98">
        <v>32</v>
      </c>
      <c r="AT98">
        <v>73</v>
      </c>
      <c r="AV98">
        <v>2</v>
      </c>
      <c r="AW98">
        <v>29</v>
      </c>
      <c r="AX98">
        <v>2</v>
      </c>
      <c r="AY98">
        <v>2</v>
      </c>
      <c r="AZ98">
        <v>1</v>
      </c>
      <c r="BC98">
        <v>5</v>
      </c>
      <c r="BE98">
        <v>3</v>
      </c>
      <c r="BH98">
        <v>24</v>
      </c>
      <c r="BI98">
        <v>1</v>
      </c>
      <c r="BP98">
        <v>84</v>
      </c>
      <c r="BR98">
        <v>1</v>
      </c>
      <c r="BS98">
        <v>8</v>
      </c>
      <c r="BU98">
        <v>26</v>
      </c>
      <c r="BW98">
        <v>1</v>
      </c>
      <c r="BX98">
        <v>10</v>
      </c>
    </row>
    <row r="99" spans="1:20" ht="12.75">
      <c r="A99" s="1" t="s">
        <v>118</v>
      </c>
      <c r="B99" s="36"/>
      <c r="C99" s="122" t="s">
        <v>334</v>
      </c>
      <c r="D99" s="125"/>
      <c r="E99" s="126"/>
      <c r="F99" s="120" t="s">
        <v>334</v>
      </c>
      <c r="G99" s="119" t="s">
        <v>334</v>
      </c>
      <c r="H99" s="17"/>
      <c r="I99" s="17"/>
      <c r="J99" s="107">
        <f t="shared" si="3"/>
        <v>0.014671361502347418</v>
      </c>
      <c r="K99" s="89">
        <f t="shared" si="4"/>
        <v>1</v>
      </c>
      <c r="L99" s="93">
        <f t="shared" si="5"/>
        <v>1</v>
      </c>
      <c r="M99" s="11"/>
      <c r="N99" s="11"/>
      <c r="O99" s="11"/>
      <c r="T99">
        <v>1</v>
      </c>
    </row>
    <row r="100" spans="1:20" ht="12.75">
      <c r="A100" s="1" t="s">
        <v>119</v>
      </c>
      <c r="B100" s="36">
        <v>0.06</v>
      </c>
      <c r="C100" s="26">
        <v>0.01</v>
      </c>
      <c r="D100" s="73">
        <v>0.01</v>
      </c>
      <c r="E100" s="32">
        <v>0.01</v>
      </c>
      <c r="F100" s="73">
        <v>0.01</v>
      </c>
      <c r="G100" s="78">
        <v>0.007472320376914017</v>
      </c>
      <c r="H100" s="17"/>
      <c r="I100" s="17"/>
      <c r="J100" s="107">
        <f t="shared" si="3"/>
        <v>0.014671361502347418</v>
      </c>
      <c r="K100" s="89">
        <f t="shared" si="4"/>
        <v>1</v>
      </c>
      <c r="L100" s="93">
        <f t="shared" si="5"/>
        <v>1</v>
      </c>
      <c r="M100" s="11"/>
      <c r="N100" s="11"/>
      <c r="O100" s="11"/>
      <c r="T100">
        <v>1</v>
      </c>
    </row>
    <row r="101" spans="1:20" ht="12.75">
      <c r="A101" s="1" t="s">
        <v>120</v>
      </c>
      <c r="B101" s="36"/>
      <c r="C101" s="122" t="s">
        <v>334</v>
      </c>
      <c r="D101" s="125"/>
      <c r="E101" s="126"/>
      <c r="F101" s="120" t="s">
        <v>334</v>
      </c>
      <c r="G101" s="119" t="s">
        <v>334</v>
      </c>
      <c r="H101" s="17"/>
      <c r="I101" s="17"/>
      <c r="J101" s="107">
        <f t="shared" si="3"/>
        <v>0.014671361502347418</v>
      </c>
      <c r="K101" s="89">
        <f t="shared" si="4"/>
        <v>1</v>
      </c>
      <c r="L101" s="93">
        <f t="shared" si="5"/>
        <v>1</v>
      </c>
      <c r="M101" s="11"/>
      <c r="N101" s="11"/>
      <c r="O101" s="11"/>
      <c r="T101">
        <v>1</v>
      </c>
    </row>
    <row r="102" spans="1:20" ht="12.75">
      <c r="A102" s="1" t="s">
        <v>121</v>
      </c>
      <c r="B102" s="36"/>
      <c r="C102" s="26"/>
      <c r="D102" s="120" t="s">
        <v>334</v>
      </c>
      <c r="E102" s="126"/>
      <c r="F102" s="120" t="s">
        <v>334</v>
      </c>
      <c r="G102" s="119" t="s">
        <v>334</v>
      </c>
      <c r="H102" s="17"/>
      <c r="I102" s="17"/>
      <c r="J102" s="107">
        <f t="shared" si="3"/>
        <v>0.014671361502347418</v>
      </c>
      <c r="K102" s="89">
        <f t="shared" si="4"/>
        <v>1</v>
      </c>
      <c r="L102" s="93">
        <f t="shared" si="5"/>
        <v>1</v>
      </c>
      <c r="M102" s="11"/>
      <c r="N102" s="11"/>
      <c r="O102" s="11"/>
      <c r="T102">
        <v>1</v>
      </c>
    </row>
    <row r="103" spans="1:15" ht="12.75">
      <c r="A103" s="1" t="s">
        <v>366</v>
      </c>
      <c r="B103" s="36"/>
      <c r="C103" s="26"/>
      <c r="D103" s="120"/>
      <c r="E103" s="126"/>
      <c r="F103" s="120"/>
      <c r="G103" s="119"/>
      <c r="H103" s="17"/>
      <c r="I103" s="17"/>
      <c r="J103" s="107">
        <f>K103*10/$K$4</f>
        <v>0</v>
      </c>
      <c r="K103" s="89">
        <f>SUM(M103:CC103)</f>
        <v>0</v>
      </c>
      <c r="L103" s="93">
        <f>COUNTA(M103:CC103)</f>
        <v>0</v>
      </c>
      <c r="M103" s="11"/>
      <c r="N103" s="11"/>
      <c r="O103" s="11"/>
    </row>
    <row r="104" spans="1:79" ht="12.75">
      <c r="A104" s="1" t="s">
        <v>122</v>
      </c>
      <c r="B104" s="37">
        <v>7.2</v>
      </c>
      <c r="C104" s="26">
        <v>8.25</v>
      </c>
      <c r="D104" s="74">
        <v>11.19</v>
      </c>
      <c r="E104" s="32">
        <v>9.69</v>
      </c>
      <c r="F104" s="73">
        <v>11.59</v>
      </c>
      <c r="G104" s="78">
        <v>6.326455830388693</v>
      </c>
      <c r="H104" s="17">
        <v>2.88</v>
      </c>
      <c r="I104" s="17">
        <v>5.07</v>
      </c>
      <c r="J104" s="107">
        <f t="shared" si="3"/>
        <v>2.875586854460094</v>
      </c>
      <c r="K104" s="89">
        <f t="shared" si="4"/>
        <v>196</v>
      </c>
      <c r="L104" s="93">
        <f t="shared" si="5"/>
        <v>40</v>
      </c>
      <c r="M104" s="11"/>
      <c r="N104" s="11">
        <v>11</v>
      </c>
      <c r="O104" s="11">
        <v>2</v>
      </c>
      <c r="Q104">
        <v>8</v>
      </c>
      <c r="R104" s="56">
        <v>2</v>
      </c>
      <c r="S104">
        <v>1</v>
      </c>
      <c r="V104">
        <v>11</v>
      </c>
      <c r="W104">
        <v>1</v>
      </c>
      <c r="X104">
        <v>6</v>
      </c>
      <c r="Z104">
        <v>4</v>
      </c>
      <c r="AC104">
        <v>1</v>
      </c>
      <c r="AE104">
        <v>4</v>
      </c>
      <c r="AF104">
        <v>2</v>
      </c>
      <c r="AG104">
        <v>4</v>
      </c>
      <c r="AH104">
        <v>2</v>
      </c>
      <c r="AI104">
        <v>1</v>
      </c>
      <c r="AJ104">
        <v>9</v>
      </c>
      <c r="AK104">
        <v>3</v>
      </c>
      <c r="AL104">
        <v>5</v>
      </c>
      <c r="AN104">
        <v>1</v>
      </c>
      <c r="AP104">
        <v>2</v>
      </c>
      <c r="AQ104">
        <v>11</v>
      </c>
      <c r="AR104">
        <v>6</v>
      </c>
      <c r="AT104">
        <v>1</v>
      </c>
      <c r="AV104">
        <v>6</v>
      </c>
      <c r="AW104">
        <v>4</v>
      </c>
      <c r="AY104">
        <v>5</v>
      </c>
      <c r="AZ104">
        <v>6</v>
      </c>
      <c r="BB104">
        <v>11</v>
      </c>
      <c r="BC104">
        <v>1</v>
      </c>
      <c r="BD104">
        <v>7</v>
      </c>
      <c r="BE104">
        <v>1</v>
      </c>
      <c r="BG104">
        <v>5</v>
      </c>
      <c r="BJ104">
        <v>1</v>
      </c>
      <c r="BM104">
        <v>8</v>
      </c>
      <c r="BQ104">
        <v>3</v>
      </c>
      <c r="BR104">
        <v>14</v>
      </c>
      <c r="BT104">
        <v>7</v>
      </c>
      <c r="BU104">
        <v>1</v>
      </c>
      <c r="BV104">
        <v>14</v>
      </c>
      <c r="CA104">
        <v>4</v>
      </c>
    </row>
    <row r="105" spans="1:73" ht="12.75">
      <c r="A105" s="1" t="s">
        <v>123</v>
      </c>
      <c r="B105" s="36"/>
      <c r="C105" s="26"/>
      <c r="D105" s="73"/>
      <c r="E105" s="32"/>
      <c r="F105" s="73">
        <v>0.08</v>
      </c>
      <c r="G105" s="78">
        <v>0.11963052024536122</v>
      </c>
      <c r="H105" s="17">
        <v>0.46</v>
      </c>
      <c r="I105" s="17">
        <v>0.03</v>
      </c>
      <c r="J105" s="107">
        <f t="shared" si="3"/>
        <v>0.029342723004694836</v>
      </c>
      <c r="K105" s="89">
        <f t="shared" si="4"/>
        <v>2</v>
      </c>
      <c r="L105" s="93">
        <f t="shared" si="5"/>
        <v>1</v>
      </c>
      <c r="M105" s="11"/>
      <c r="N105" s="11"/>
      <c r="O105" s="11"/>
      <c r="BU105">
        <v>2</v>
      </c>
    </row>
    <row r="106" spans="1:80" ht="12.75">
      <c r="A106" s="1" t="s">
        <v>124</v>
      </c>
      <c r="B106" s="36">
        <v>0.79</v>
      </c>
      <c r="C106" s="26">
        <v>1.29</v>
      </c>
      <c r="D106" s="73">
        <v>2.29</v>
      </c>
      <c r="E106" s="32">
        <v>0.52</v>
      </c>
      <c r="F106" s="73">
        <v>0.97</v>
      </c>
      <c r="G106" s="78">
        <v>1.5173529022190537</v>
      </c>
      <c r="H106" s="17">
        <v>0.24</v>
      </c>
      <c r="I106" s="17">
        <v>0.78</v>
      </c>
      <c r="J106" s="107">
        <f t="shared" si="3"/>
        <v>0.5868544600938967</v>
      </c>
      <c r="K106" s="89">
        <f t="shared" si="4"/>
        <v>40</v>
      </c>
      <c r="L106" s="93">
        <f t="shared" si="5"/>
        <v>6</v>
      </c>
      <c r="M106" s="11"/>
      <c r="N106" s="11"/>
      <c r="O106" s="11"/>
      <c r="AJ106">
        <v>5</v>
      </c>
      <c r="AN106">
        <v>8</v>
      </c>
      <c r="AU106">
        <v>2</v>
      </c>
      <c r="AY106">
        <v>11</v>
      </c>
      <c r="BC106">
        <v>8</v>
      </c>
      <c r="CB106">
        <v>6</v>
      </c>
    </row>
    <row r="107" spans="1:81" ht="12.75">
      <c r="A107" s="1" t="s">
        <v>125</v>
      </c>
      <c r="B107" s="36">
        <v>10.23</v>
      </c>
      <c r="C107" s="26">
        <v>8.59</v>
      </c>
      <c r="D107" s="74">
        <v>8.7</v>
      </c>
      <c r="E107" s="32">
        <v>7.61</v>
      </c>
      <c r="F107" s="73">
        <v>4.68</v>
      </c>
      <c r="G107" s="78">
        <v>3.697294464075383</v>
      </c>
      <c r="H107" s="17">
        <v>1.56</v>
      </c>
      <c r="I107" s="17">
        <v>3.95</v>
      </c>
      <c r="J107" s="107">
        <f t="shared" si="3"/>
        <v>1.9512910798122065</v>
      </c>
      <c r="K107" s="89">
        <f t="shared" si="4"/>
        <v>133</v>
      </c>
      <c r="L107" s="93">
        <f t="shared" si="5"/>
        <v>41</v>
      </c>
      <c r="M107" s="11">
        <v>1</v>
      </c>
      <c r="N107" s="11">
        <v>4</v>
      </c>
      <c r="O107" s="11">
        <v>3</v>
      </c>
      <c r="P107" s="56">
        <v>2</v>
      </c>
      <c r="Q107" s="56"/>
      <c r="R107" s="56">
        <v>1</v>
      </c>
      <c r="S107">
        <v>1</v>
      </c>
      <c r="V107">
        <v>7</v>
      </c>
      <c r="W107">
        <v>1</v>
      </c>
      <c r="Y107">
        <v>2</v>
      </c>
      <c r="Z107">
        <v>4</v>
      </c>
      <c r="AA107">
        <v>12</v>
      </c>
      <c r="AD107">
        <v>10</v>
      </c>
      <c r="AE107">
        <v>10</v>
      </c>
      <c r="AF107">
        <v>7</v>
      </c>
      <c r="AG107">
        <v>3</v>
      </c>
      <c r="AI107">
        <v>2</v>
      </c>
      <c r="AJ107">
        <v>7</v>
      </c>
      <c r="AK107">
        <v>3</v>
      </c>
      <c r="AL107">
        <v>2</v>
      </c>
      <c r="AP107">
        <v>5</v>
      </c>
      <c r="AQ107">
        <v>2</v>
      </c>
      <c r="AR107">
        <v>2</v>
      </c>
      <c r="AS107">
        <v>1</v>
      </c>
      <c r="AU107">
        <v>2</v>
      </c>
      <c r="AX107">
        <v>1</v>
      </c>
      <c r="AY107">
        <v>4</v>
      </c>
      <c r="BC107">
        <v>1</v>
      </c>
      <c r="BD107">
        <v>3</v>
      </c>
      <c r="BE107">
        <v>2</v>
      </c>
      <c r="BG107">
        <v>1</v>
      </c>
      <c r="BJ107">
        <v>1</v>
      </c>
      <c r="BK107">
        <v>1</v>
      </c>
      <c r="BL107">
        <v>2</v>
      </c>
      <c r="BM107">
        <v>5</v>
      </c>
      <c r="BN107">
        <v>2</v>
      </c>
      <c r="BQ107">
        <v>2</v>
      </c>
      <c r="BW107">
        <v>2</v>
      </c>
      <c r="BZ107">
        <v>5</v>
      </c>
      <c r="CA107">
        <v>1</v>
      </c>
      <c r="CB107">
        <v>3</v>
      </c>
      <c r="CC107">
        <v>3</v>
      </c>
    </row>
    <row r="108" spans="1:15" ht="12.75">
      <c r="A108" s="1" t="s">
        <v>214</v>
      </c>
      <c r="B108" s="36"/>
      <c r="C108" s="26">
        <v>0.01</v>
      </c>
      <c r="D108" s="120" t="s">
        <v>334</v>
      </c>
      <c r="E108" s="32"/>
      <c r="F108" s="120" t="s">
        <v>334</v>
      </c>
      <c r="G108" s="78"/>
      <c r="H108" s="17"/>
      <c r="I108" s="17"/>
      <c r="J108" s="107">
        <f t="shared" si="3"/>
        <v>0</v>
      </c>
      <c r="K108" s="89">
        <f t="shared" si="4"/>
        <v>0</v>
      </c>
      <c r="L108" s="93">
        <f t="shared" si="5"/>
        <v>0</v>
      </c>
      <c r="M108" s="11"/>
      <c r="N108" s="11"/>
      <c r="O108" s="11"/>
    </row>
    <row r="109" spans="1:80" ht="12.75">
      <c r="A109" s="1" t="s">
        <v>126</v>
      </c>
      <c r="B109" s="36">
        <v>7.16</v>
      </c>
      <c r="C109" s="26">
        <v>3.98</v>
      </c>
      <c r="D109" s="73">
        <v>5.02</v>
      </c>
      <c r="E109" s="32">
        <v>4.32</v>
      </c>
      <c r="F109" s="74">
        <v>3.6</v>
      </c>
      <c r="G109" s="78">
        <v>3.4144346289752647</v>
      </c>
      <c r="H109" s="17">
        <v>2.08</v>
      </c>
      <c r="I109" s="17">
        <v>3.43</v>
      </c>
      <c r="J109" s="107">
        <f t="shared" si="3"/>
        <v>2.464788732394366</v>
      </c>
      <c r="K109" s="89">
        <f t="shared" si="4"/>
        <v>168</v>
      </c>
      <c r="L109" s="93">
        <f t="shared" si="5"/>
        <v>42</v>
      </c>
      <c r="M109" s="11"/>
      <c r="N109" s="11">
        <v>8</v>
      </c>
      <c r="O109" s="11">
        <v>3</v>
      </c>
      <c r="P109" s="56"/>
      <c r="Q109" s="56">
        <v>1</v>
      </c>
      <c r="R109" s="56">
        <v>1</v>
      </c>
      <c r="S109">
        <v>2</v>
      </c>
      <c r="V109">
        <v>11</v>
      </c>
      <c r="W109">
        <v>5</v>
      </c>
      <c r="X109">
        <v>2</v>
      </c>
      <c r="Y109">
        <v>8</v>
      </c>
      <c r="Z109">
        <v>7</v>
      </c>
      <c r="AA109">
        <v>3</v>
      </c>
      <c r="AC109">
        <v>4</v>
      </c>
      <c r="AD109">
        <v>6</v>
      </c>
      <c r="AE109">
        <v>17</v>
      </c>
      <c r="AF109">
        <v>2</v>
      </c>
      <c r="AG109">
        <v>7</v>
      </c>
      <c r="AH109">
        <v>2</v>
      </c>
      <c r="AI109">
        <v>4</v>
      </c>
      <c r="AJ109">
        <v>4</v>
      </c>
      <c r="AK109">
        <v>3</v>
      </c>
      <c r="AL109">
        <v>2</v>
      </c>
      <c r="AP109">
        <v>7</v>
      </c>
      <c r="AQ109">
        <v>5</v>
      </c>
      <c r="AR109">
        <v>2</v>
      </c>
      <c r="AS109">
        <v>1</v>
      </c>
      <c r="AU109">
        <v>5</v>
      </c>
      <c r="AW109">
        <v>1</v>
      </c>
      <c r="AZ109">
        <v>1</v>
      </c>
      <c r="BB109">
        <v>7</v>
      </c>
      <c r="BC109">
        <v>2</v>
      </c>
      <c r="BD109">
        <v>3</v>
      </c>
      <c r="BE109">
        <v>6</v>
      </c>
      <c r="BF109">
        <v>2</v>
      </c>
      <c r="BG109">
        <v>2</v>
      </c>
      <c r="BJ109">
        <v>4</v>
      </c>
      <c r="BL109">
        <v>1</v>
      </c>
      <c r="BM109">
        <v>3</v>
      </c>
      <c r="BN109">
        <v>1</v>
      </c>
      <c r="BR109">
        <v>3</v>
      </c>
      <c r="BV109">
        <v>4</v>
      </c>
      <c r="BZ109">
        <v>3</v>
      </c>
      <c r="CB109">
        <v>3</v>
      </c>
    </row>
    <row r="110" spans="1:80" ht="12.75">
      <c r="A110" s="1" t="s">
        <v>127</v>
      </c>
      <c r="B110" s="36">
        <v>2.11</v>
      </c>
      <c r="C110" s="29">
        <v>1.9</v>
      </c>
      <c r="D110" s="73">
        <v>2.39</v>
      </c>
      <c r="E110" s="33">
        <v>1.8</v>
      </c>
      <c r="F110" s="74">
        <v>2.3</v>
      </c>
      <c r="G110" s="78">
        <v>2.106434628975265</v>
      </c>
      <c r="H110" s="17">
        <v>2.01</v>
      </c>
      <c r="I110" s="17">
        <v>2.49</v>
      </c>
      <c r="J110" s="107">
        <f t="shared" si="3"/>
        <v>1.8926056338028168</v>
      </c>
      <c r="K110" s="89">
        <f t="shared" si="4"/>
        <v>129</v>
      </c>
      <c r="L110" s="93">
        <f t="shared" si="5"/>
        <v>46</v>
      </c>
      <c r="M110" s="11">
        <v>1</v>
      </c>
      <c r="N110" s="11">
        <v>1</v>
      </c>
      <c r="O110" s="11">
        <v>4</v>
      </c>
      <c r="P110" s="56">
        <v>3</v>
      </c>
      <c r="Q110" s="56"/>
      <c r="R110" s="56"/>
      <c r="S110" s="56">
        <v>2</v>
      </c>
      <c r="T110" s="56"/>
      <c r="U110" s="56"/>
      <c r="V110" s="56">
        <v>8</v>
      </c>
      <c r="W110" s="56">
        <v>1</v>
      </c>
      <c r="X110" s="56">
        <v>1</v>
      </c>
      <c r="Y110">
        <v>1</v>
      </c>
      <c r="Z110" s="56">
        <v>1</v>
      </c>
      <c r="AA110" s="56">
        <v>4</v>
      </c>
      <c r="AB110" s="56"/>
      <c r="AC110">
        <v>3</v>
      </c>
      <c r="AD110" s="56">
        <v>4</v>
      </c>
      <c r="AE110">
        <v>8</v>
      </c>
      <c r="AF110" s="56">
        <v>5</v>
      </c>
      <c r="AG110">
        <v>1</v>
      </c>
      <c r="AI110">
        <v>3</v>
      </c>
      <c r="AJ110">
        <v>6</v>
      </c>
      <c r="AK110">
        <v>1</v>
      </c>
      <c r="AL110">
        <v>2</v>
      </c>
      <c r="AM110">
        <v>1</v>
      </c>
      <c r="AO110">
        <v>1</v>
      </c>
      <c r="AP110">
        <v>1</v>
      </c>
      <c r="AQ110">
        <v>2</v>
      </c>
      <c r="AR110">
        <v>2</v>
      </c>
      <c r="AS110">
        <v>1</v>
      </c>
      <c r="AU110">
        <v>6</v>
      </c>
      <c r="AV110">
        <v>7</v>
      </c>
      <c r="AW110">
        <v>4</v>
      </c>
      <c r="AX110">
        <v>4</v>
      </c>
      <c r="BB110">
        <v>5</v>
      </c>
      <c r="BD110">
        <v>3</v>
      </c>
      <c r="BE110">
        <v>1</v>
      </c>
      <c r="BF110">
        <v>3</v>
      </c>
      <c r="BG110">
        <v>3</v>
      </c>
      <c r="BH110">
        <v>3</v>
      </c>
      <c r="BJ110">
        <v>2</v>
      </c>
      <c r="BM110">
        <v>7</v>
      </c>
      <c r="BN110">
        <v>1</v>
      </c>
      <c r="BQ110">
        <v>1</v>
      </c>
      <c r="BT110">
        <v>2</v>
      </c>
      <c r="BU110">
        <v>3</v>
      </c>
      <c r="BV110">
        <v>3</v>
      </c>
      <c r="BW110">
        <v>1</v>
      </c>
      <c r="BZ110">
        <v>1</v>
      </c>
      <c r="CB110">
        <v>1</v>
      </c>
    </row>
    <row r="111" spans="1:81" ht="12.75">
      <c r="A111" s="1" t="s">
        <v>128</v>
      </c>
      <c r="B111" s="36">
        <v>2.85</v>
      </c>
      <c r="C111" s="26">
        <v>2.54</v>
      </c>
      <c r="D111" s="74">
        <v>5</v>
      </c>
      <c r="E111" s="32">
        <v>10.74</v>
      </c>
      <c r="F111" s="73">
        <v>23.02</v>
      </c>
      <c r="G111" s="78">
        <v>40.44371613663133</v>
      </c>
      <c r="H111" s="17">
        <v>49.71</v>
      </c>
      <c r="I111" s="17">
        <v>67.47</v>
      </c>
      <c r="J111" s="107">
        <f t="shared" si="3"/>
        <v>55.63380281690141</v>
      </c>
      <c r="K111" s="89">
        <f t="shared" si="4"/>
        <v>3792</v>
      </c>
      <c r="L111" s="93">
        <f t="shared" si="5"/>
        <v>69</v>
      </c>
      <c r="M111" s="11">
        <v>22</v>
      </c>
      <c r="N111" s="11">
        <v>101</v>
      </c>
      <c r="O111" s="11">
        <v>20</v>
      </c>
      <c r="P111" s="56">
        <v>96</v>
      </c>
      <c r="Q111" s="56">
        <v>15</v>
      </c>
      <c r="R111" s="56">
        <v>83</v>
      </c>
      <c r="S111" s="56">
        <v>48</v>
      </c>
      <c r="T111" s="56">
        <v>49</v>
      </c>
      <c r="U111" s="56">
        <v>15</v>
      </c>
      <c r="V111" s="56">
        <v>84</v>
      </c>
      <c r="W111" s="56">
        <v>296</v>
      </c>
      <c r="X111" s="56">
        <v>12</v>
      </c>
      <c r="Y111">
        <v>22</v>
      </c>
      <c r="Z111" s="56">
        <v>28</v>
      </c>
      <c r="AA111" s="56">
        <v>56</v>
      </c>
      <c r="AB111" s="56">
        <v>27</v>
      </c>
      <c r="AC111" s="56">
        <v>117</v>
      </c>
      <c r="AD111" s="56">
        <v>71</v>
      </c>
      <c r="AE111" s="56">
        <v>119</v>
      </c>
      <c r="AF111" s="56">
        <v>9</v>
      </c>
      <c r="AG111" s="56">
        <v>114</v>
      </c>
      <c r="AH111" s="56">
        <v>81</v>
      </c>
      <c r="AI111" s="56">
        <v>103</v>
      </c>
      <c r="AJ111" s="56">
        <v>73</v>
      </c>
      <c r="AK111" s="56">
        <v>59</v>
      </c>
      <c r="AL111" s="56">
        <v>11</v>
      </c>
      <c r="AM111">
        <v>16</v>
      </c>
      <c r="AN111">
        <v>21</v>
      </c>
      <c r="AO111" s="56">
        <v>68</v>
      </c>
      <c r="AP111">
        <v>19</v>
      </c>
      <c r="AQ111">
        <v>26</v>
      </c>
      <c r="AR111">
        <v>78</v>
      </c>
      <c r="AS111">
        <v>18</v>
      </c>
      <c r="AT111">
        <v>35</v>
      </c>
      <c r="AU111">
        <v>129</v>
      </c>
      <c r="AV111">
        <v>82</v>
      </c>
      <c r="AW111">
        <v>99</v>
      </c>
      <c r="AX111">
        <v>35</v>
      </c>
      <c r="AY111">
        <v>18</v>
      </c>
      <c r="AZ111">
        <v>268</v>
      </c>
      <c r="BA111">
        <v>20</v>
      </c>
      <c r="BB111">
        <v>19</v>
      </c>
      <c r="BC111">
        <v>8</v>
      </c>
      <c r="BD111">
        <v>10</v>
      </c>
      <c r="BE111">
        <v>60</v>
      </c>
      <c r="BF111">
        <v>24</v>
      </c>
      <c r="BG111">
        <v>11</v>
      </c>
      <c r="BH111">
        <v>83</v>
      </c>
      <c r="BI111">
        <v>41</v>
      </c>
      <c r="BJ111">
        <v>25</v>
      </c>
      <c r="BK111">
        <v>112</v>
      </c>
      <c r="BL111">
        <v>72</v>
      </c>
      <c r="BM111">
        <v>134</v>
      </c>
      <c r="BN111">
        <v>41</v>
      </c>
      <c r="BO111">
        <v>7</v>
      </c>
      <c r="BP111">
        <v>5</v>
      </c>
      <c r="BQ111">
        <v>83</v>
      </c>
      <c r="BR111">
        <v>51</v>
      </c>
      <c r="BS111">
        <v>18</v>
      </c>
      <c r="BT111">
        <v>42</v>
      </c>
      <c r="BU111">
        <v>48</v>
      </c>
      <c r="BV111">
        <v>20</v>
      </c>
      <c r="BW111">
        <v>112</v>
      </c>
      <c r="BX111">
        <v>21</v>
      </c>
      <c r="BY111">
        <v>1</v>
      </c>
      <c r="BZ111">
        <v>33</v>
      </c>
      <c r="CA111">
        <v>9</v>
      </c>
      <c r="CB111">
        <v>32</v>
      </c>
      <c r="CC111">
        <v>7</v>
      </c>
    </row>
    <row r="112" spans="1:81" ht="12.75">
      <c r="A112" s="1" t="s">
        <v>129</v>
      </c>
      <c r="B112" s="36">
        <v>33.08</v>
      </c>
      <c r="C112" s="26">
        <v>33.74</v>
      </c>
      <c r="D112" s="74">
        <v>49.43</v>
      </c>
      <c r="E112" s="32">
        <v>40.04</v>
      </c>
      <c r="F112" s="73">
        <v>44.77</v>
      </c>
      <c r="G112" s="78">
        <v>57.653077738515904</v>
      </c>
      <c r="H112" s="17">
        <v>54.81</v>
      </c>
      <c r="I112" s="17">
        <v>83.21</v>
      </c>
      <c r="J112" s="107">
        <f t="shared" si="3"/>
        <v>68.1924882629108</v>
      </c>
      <c r="K112" s="89">
        <f t="shared" si="4"/>
        <v>4648</v>
      </c>
      <c r="L112" s="93">
        <f t="shared" si="5"/>
        <v>68</v>
      </c>
      <c r="M112" s="11">
        <v>21</v>
      </c>
      <c r="N112" s="11">
        <v>82</v>
      </c>
      <c r="O112" s="11">
        <v>40</v>
      </c>
      <c r="P112" s="56">
        <v>75</v>
      </c>
      <c r="Q112" s="56">
        <v>68</v>
      </c>
      <c r="R112" s="56">
        <v>56</v>
      </c>
      <c r="S112" s="56">
        <v>171</v>
      </c>
      <c r="T112" s="56">
        <v>85</v>
      </c>
      <c r="U112" s="56">
        <v>40</v>
      </c>
      <c r="V112" s="56">
        <v>71</v>
      </c>
      <c r="W112" s="56">
        <v>128</v>
      </c>
      <c r="X112" s="56">
        <v>35</v>
      </c>
      <c r="Y112">
        <v>90</v>
      </c>
      <c r="Z112" s="56">
        <v>20</v>
      </c>
      <c r="AA112" s="56">
        <v>66</v>
      </c>
      <c r="AB112" s="56">
        <v>73</v>
      </c>
      <c r="AC112" s="56">
        <v>56</v>
      </c>
      <c r="AD112" s="56">
        <v>91</v>
      </c>
      <c r="AE112" s="56">
        <v>128</v>
      </c>
      <c r="AF112" s="56">
        <v>15</v>
      </c>
      <c r="AG112" s="56">
        <v>15</v>
      </c>
      <c r="AH112" s="56">
        <v>143</v>
      </c>
      <c r="AI112" s="56">
        <v>44</v>
      </c>
      <c r="AJ112" s="56">
        <v>82</v>
      </c>
      <c r="AK112" s="56">
        <v>119</v>
      </c>
      <c r="AL112" s="56">
        <v>79</v>
      </c>
      <c r="AM112">
        <v>47</v>
      </c>
      <c r="AN112">
        <v>35</v>
      </c>
      <c r="AO112" s="56">
        <v>52</v>
      </c>
      <c r="AP112">
        <v>28</v>
      </c>
      <c r="AQ112">
        <v>51</v>
      </c>
      <c r="AR112">
        <v>77</v>
      </c>
      <c r="AS112">
        <v>31</v>
      </c>
      <c r="AT112">
        <v>27</v>
      </c>
      <c r="AU112">
        <v>248</v>
      </c>
      <c r="AV112">
        <v>143</v>
      </c>
      <c r="AW112">
        <v>111</v>
      </c>
      <c r="AX112">
        <v>93</v>
      </c>
      <c r="AY112">
        <v>51</v>
      </c>
      <c r="AZ112">
        <v>200</v>
      </c>
      <c r="BA112">
        <v>22</v>
      </c>
      <c r="BB112">
        <v>31</v>
      </c>
      <c r="BC112">
        <v>7</v>
      </c>
      <c r="BD112">
        <v>12</v>
      </c>
      <c r="BE112">
        <v>50</v>
      </c>
      <c r="BF112">
        <v>41</v>
      </c>
      <c r="BG112">
        <v>20</v>
      </c>
      <c r="BH112">
        <v>198</v>
      </c>
      <c r="BI112">
        <v>73</v>
      </c>
      <c r="BJ112">
        <v>43</v>
      </c>
      <c r="BK112">
        <v>163</v>
      </c>
      <c r="BL112">
        <v>73</v>
      </c>
      <c r="BM112">
        <v>82</v>
      </c>
      <c r="BN112">
        <v>36</v>
      </c>
      <c r="BO112">
        <v>24</v>
      </c>
      <c r="BP112">
        <v>20</v>
      </c>
      <c r="BQ112">
        <v>58</v>
      </c>
      <c r="BR112">
        <v>128</v>
      </c>
      <c r="BS112">
        <v>81</v>
      </c>
      <c r="BT112">
        <v>101</v>
      </c>
      <c r="BU112">
        <v>56</v>
      </c>
      <c r="BV112">
        <v>18</v>
      </c>
      <c r="BW112">
        <v>67</v>
      </c>
      <c r="BX112">
        <v>51</v>
      </c>
      <c r="BZ112">
        <v>37</v>
      </c>
      <c r="CA112">
        <v>17</v>
      </c>
      <c r="CB112">
        <v>47</v>
      </c>
      <c r="CC112">
        <v>5</v>
      </c>
    </row>
    <row r="113" spans="1:15" ht="12.75">
      <c r="A113" s="1" t="s">
        <v>130</v>
      </c>
      <c r="B113" s="36"/>
      <c r="C113" s="122" t="s">
        <v>334</v>
      </c>
      <c r="D113" s="73">
        <v>0.02</v>
      </c>
      <c r="E113" s="121" t="s">
        <v>334</v>
      </c>
      <c r="F113" s="73">
        <v>0.04</v>
      </c>
      <c r="G113" s="78">
        <v>0.022944640753828034</v>
      </c>
      <c r="H113" s="17"/>
      <c r="I113" s="17">
        <v>0.05</v>
      </c>
      <c r="J113" s="107">
        <f t="shared" si="3"/>
        <v>0</v>
      </c>
      <c r="K113" s="89">
        <f t="shared" si="4"/>
        <v>0</v>
      </c>
      <c r="L113" s="93">
        <f t="shared" si="5"/>
        <v>0</v>
      </c>
      <c r="M113" s="11"/>
      <c r="N113" s="11"/>
      <c r="O113" s="11"/>
    </row>
    <row r="114" spans="1:75" ht="12.75">
      <c r="A114" s="1" t="s">
        <v>131</v>
      </c>
      <c r="B114" s="36">
        <v>1.48</v>
      </c>
      <c r="C114" s="26">
        <v>1.13</v>
      </c>
      <c r="D114" s="73">
        <v>0.87</v>
      </c>
      <c r="E114" s="32">
        <v>0.96</v>
      </c>
      <c r="F114" s="73">
        <v>1.04</v>
      </c>
      <c r="G114" s="78">
        <v>1.2495936395759721</v>
      </c>
      <c r="H114" s="17">
        <v>0.46</v>
      </c>
      <c r="I114" s="17">
        <v>0.74</v>
      </c>
      <c r="J114" s="107">
        <f t="shared" si="3"/>
        <v>0.6602112676056338</v>
      </c>
      <c r="K114" s="89">
        <f t="shared" si="4"/>
        <v>45</v>
      </c>
      <c r="L114" s="93">
        <f t="shared" si="5"/>
        <v>31</v>
      </c>
      <c r="M114" s="11"/>
      <c r="N114" s="11">
        <v>1</v>
      </c>
      <c r="O114" s="11">
        <v>3</v>
      </c>
      <c r="R114" s="56">
        <v>1</v>
      </c>
      <c r="S114" s="56">
        <v>1</v>
      </c>
      <c r="T114" s="56"/>
      <c r="V114" s="56">
        <v>2</v>
      </c>
      <c r="W114" s="56"/>
      <c r="X114" s="56"/>
      <c r="Y114">
        <v>1</v>
      </c>
      <c r="Z114" s="56">
        <v>1</v>
      </c>
      <c r="AA114" s="56">
        <v>1</v>
      </c>
      <c r="AB114" s="56"/>
      <c r="AE114">
        <v>2</v>
      </c>
      <c r="AG114">
        <v>1</v>
      </c>
      <c r="AH114">
        <v>3</v>
      </c>
      <c r="AJ114">
        <v>1</v>
      </c>
      <c r="AK114">
        <v>1</v>
      </c>
      <c r="AN114">
        <v>1</v>
      </c>
      <c r="AP114">
        <v>1</v>
      </c>
      <c r="AQ114">
        <v>2</v>
      </c>
      <c r="AR114">
        <v>2</v>
      </c>
      <c r="AT114">
        <v>1</v>
      </c>
      <c r="AV114">
        <v>1</v>
      </c>
      <c r="AW114">
        <v>1</v>
      </c>
      <c r="AX114">
        <v>1</v>
      </c>
      <c r="BB114">
        <v>2</v>
      </c>
      <c r="BC114">
        <v>1</v>
      </c>
      <c r="BF114">
        <v>1</v>
      </c>
      <c r="BG114">
        <v>1</v>
      </c>
      <c r="BM114">
        <v>1</v>
      </c>
      <c r="BR114">
        <v>2</v>
      </c>
      <c r="BT114">
        <v>3</v>
      </c>
      <c r="BU114">
        <v>1</v>
      </c>
      <c r="BV114">
        <v>3</v>
      </c>
      <c r="BW114">
        <v>1</v>
      </c>
    </row>
    <row r="115" spans="1:79" ht="12.75">
      <c r="A115" s="1" t="s">
        <v>132</v>
      </c>
      <c r="B115" s="36">
        <v>0.09</v>
      </c>
      <c r="C115" s="26">
        <v>0.04</v>
      </c>
      <c r="D115" s="73">
        <v>0.11</v>
      </c>
      <c r="E115" s="32">
        <v>0.09</v>
      </c>
      <c r="F115" s="74">
        <v>0.1</v>
      </c>
      <c r="G115" s="78">
        <v>0.19702944640753828</v>
      </c>
      <c r="H115" s="17">
        <v>0.1</v>
      </c>
      <c r="I115" s="17">
        <v>0.08</v>
      </c>
      <c r="J115" s="107">
        <f t="shared" si="3"/>
        <v>0.2494131455399061</v>
      </c>
      <c r="K115" s="89">
        <f t="shared" si="4"/>
        <v>17</v>
      </c>
      <c r="L115" s="93">
        <f t="shared" si="5"/>
        <v>15</v>
      </c>
      <c r="M115" s="11"/>
      <c r="N115" s="11"/>
      <c r="O115" s="11"/>
      <c r="P115" s="56">
        <v>1</v>
      </c>
      <c r="Q115" s="56">
        <v>1</v>
      </c>
      <c r="R115" s="56">
        <v>1</v>
      </c>
      <c r="W115" s="56"/>
      <c r="X115" s="56"/>
      <c r="Z115" s="56">
        <v>1</v>
      </c>
      <c r="AA115" s="56">
        <v>1</v>
      </c>
      <c r="AD115" s="56">
        <v>1</v>
      </c>
      <c r="AG115">
        <v>1</v>
      </c>
      <c r="AO115">
        <v>1</v>
      </c>
      <c r="AP115">
        <v>1</v>
      </c>
      <c r="AV115">
        <v>1</v>
      </c>
      <c r="AX115">
        <v>1</v>
      </c>
      <c r="BM115">
        <v>2</v>
      </c>
      <c r="BO115">
        <v>2</v>
      </c>
      <c r="BU115">
        <v>1</v>
      </c>
      <c r="CA115">
        <v>1</v>
      </c>
    </row>
    <row r="116" spans="1:81" ht="12.75">
      <c r="A116" s="1" t="s">
        <v>133</v>
      </c>
      <c r="B116" s="36">
        <v>2.66</v>
      </c>
      <c r="C116" s="26">
        <v>1.93</v>
      </c>
      <c r="D116" s="73">
        <v>1.99</v>
      </c>
      <c r="E116" s="32">
        <v>2.07</v>
      </c>
      <c r="F116" s="74">
        <v>1.7</v>
      </c>
      <c r="G116" s="78">
        <v>2.141689045936396</v>
      </c>
      <c r="H116" s="17">
        <v>1.51</v>
      </c>
      <c r="I116" s="17">
        <v>7.06</v>
      </c>
      <c r="J116" s="107">
        <f t="shared" si="3"/>
        <v>1.437793427230047</v>
      </c>
      <c r="K116" s="89">
        <f t="shared" si="4"/>
        <v>98</v>
      </c>
      <c r="L116" s="93">
        <f t="shared" si="5"/>
        <v>41</v>
      </c>
      <c r="M116" s="11">
        <v>1</v>
      </c>
      <c r="N116" s="11">
        <v>1</v>
      </c>
      <c r="O116" s="11"/>
      <c r="P116" s="56">
        <v>5</v>
      </c>
      <c r="Q116" s="56">
        <v>1</v>
      </c>
      <c r="R116" s="56"/>
      <c r="S116" s="56">
        <v>1</v>
      </c>
      <c r="T116" s="56"/>
      <c r="U116" s="56"/>
      <c r="V116" s="56">
        <v>1</v>
      </c>
      <c r="W116" s="56"/>
      <c r="X116" s="56"/>
      <c r="Y116">
        <v>2</v>
      </c>
      <c r="Z116" s="56"/>
      <c r="AA116" s="56">
        <v>1</v>
      </c>
      <c r="AB116">
        <v>2</v>
      </c>
      <c r="AC116">
        <v>8</v>
      </c>
      <c r="AD116" s="56">
        <v>4</v>
      </c>
      <c r="AE116">
        <v>3</v>
      </c>
      <c r="AF116">
        <v>3</v>
      </c>
      <c r="AG116">
        <v>1</v>
      </c>
      <c r="AJ116">
        <v>2</v>
      </c>
      <c r="AM116">
        <v>1</v>
      </c>
      <c r="AN116">
        <v>1</v>
      </c>
      <c r="AO116">
        <v>2</v>
      </c>
      <c r="AP116">
        <v>7</v>
      </c>
      <c r="AR116">
        <v>1</v>
      </c>
      <c r="AT116">
        <v>6</v>
      </c>
      <c r="AU116">
        <v>1</v>
      </c>
      <c r="AV116">
        <v>1</v>
      </c>
      <c r="AW116">
        <v>1</v>
      </c>
      <c r="AX116">
        <v>1</v>
      </c>
      <c r="AY116">
        <v>2</v>
      </c>
      <c r="BA116">
        <v>2</v>
      </c>
      <c r="BH116">
        <v>1</v>
      </c>
      <c r="BJ116">
        <v>2</v>
      </c>
      <c r="BM116">
        <v>1</v>
      </c>
      <c r="BN116">
        <v>3</v>
      </c>
      <c r="BP116">
        <v>1</v>
      </c>
      <c r="BQ116">
        <v>2</v>
      </c>
      <c r="BR116">
        <v>5</v>
      </c>
      <c r="BT116">
        <v>4</v>
      </c>
      <c r="BU116">
        <v>3</v>
      </c>
      <c r="BV116">
        <v>1</v>
      </c>
      <c r="BW116">
        <v>4</v>
      </c>
      <c r="BX116">
        <v>1</v>
      </c>
      <c r="BZ116">
        <v>7</v>
      </c>
      <c r="CC116">
        <v>1</v>
      </c>
    </row>
    <row r="117" spans="1:80" ht="12.75">
      <c r="A117" s="1" t="s">
        <v>134</v>
      </c>
      <c r="B117" s="36">
        <v>4.56</v>
      </c>
      <c r="C117" s="26">
        <v>5.73</v>
      </c>
      <c r="D117" s="73">
        <v>7.09</v>
      </c>
      <c r="E117" s="32">
        <v>12.12</v>
      </c>
      <c r="F117" s="73">
        <v>10.94</v>
      </c>
      <c r="G117" s="78">
        <v>12.16944522968198</v>
      </c>
      <c r="H117" s="17">
        <v>13.84</v>
      </c>
      <c r="I117" s="17">
        <v>14.42</v>
      </c>
      <c r="J117" s="107">
        <f t="shared" si="3"/>
        <v>15.287558685446008</v>
      </c>
      <c r="K117" s="89">
        <f t="shared" si="4"/>
        <v>1042</v>
      </c>
      <c r="L117" s="93">
        <f t="shared" si="5"/>
        <v>62</v>
      </c>
      <c r="M117" s="11">
        <v>17</v>
      </c>
      <c r="N117" s="11">
        <v>5</v>
      </c>
      <c r="O117" s="11">
        <v>3</v>
      </c>
      <c r="P117" s="56">
        <v>5</v>
      </c>
      <c r="Q117" s="56">
        <v>10</v>
      </c>
      <c r="R117" s="56">
        <v>3</v>
      </c>
      <c r="S117" s="56">
        <v>34</v>
      </c>
      <c r="T117" s="56"/>
      <c r="U117" s="56">
        <v>2</v>
      </c>
      <c r="W117" s="56">
        <v>15</v>
      </c>
      <c r="X117" s="56">
        <v>7</v>
      </c>
      <c r="Y117">
        <v>5</v>
      </c>
      <c r="Z117" s="56">
        <v>21</v>
      </c>
      <c r="AA117" s="56">
        <v>8</v>
      </c>
      <c r="AB117" s="56">
        <v>8</v>
      </c>
      <c r="AC117" s="56">
        <v>14</v>
      </c>
      <c r="AD117" s="56">
        <v>51</v>
      </c>
      <c r="AE117" s="56">
        <v>21</v>
      </c>
      <c r="AF117" s="56">
        <v>2</v>
      </c>
      <c r="AG117" s="56">
        <v>25</v>
      </c>
      <c r="AH117" s="56">
        <v>59</v>
      </c>
      <c r="AI117" s="56">
        <v>8</v>
      </c>
      <c r="AJ117" s="56">
        <v>5</v>
      </c>
      <c r="AK117" s="56">
        <v>12</v>
      </c>
      <c r="AL117" s="56">
        <v>9</v>
      </c>
      <c r="AM117">
        <v>48</v>
      </c>
      <c r="AN117">
        <v>19</v>
      </c>
      <c r="AO117" s="56">
        <v>14</v>
      </c>
      <c r="AP117">
        <v>3</v>
      </c>
      <c r="AR117">
        <v>2</v>
      </c>
      <c r="AS117">
        <v>2</v>
      </c>
      <c r="AT117">
        <v>7</v>
      </c>
      <c r="AU117">
        <v>43</v>
      </c>
      <c r="AV117">
        <v>27</v>
      </c>
      <c r="AW117">
        <v>38</v>
      </c>
      <c r="AX117">
        <v>40</v>
      </c>
      <c r="AY117">
        <v>13</v>
      </c>
      <c r="AZ117">
        <v>27</v>
      </c>
      <c r="BA117">
        <v>45</v>
      </c>
      <c r="BB117">
        <v>15</v>
      </c>
      <c r="BC117">
        <v>10</v>
      </c>
      <c r="BE117">
        <v>10</v>
      </c>
      <c r="BF117">
        <v>2</v>
      </c>
      <c r="BG117">
        <v>4</v>
      </c>
      <c r="BH117">
        <v>29</v>
      </c>
      <c r="BI117">
        <v>18</v>
      </c>
      <c r="BJ117">
        <v>16</v>
      </c>
      <c r="BK117">
        <v>28</v>
      </c>
      <c r="BL117">
        <v>6</v>
      </c>
      <c r="BM117">
        <v>7</v>
      </c>
      <c r="BN117">
        <v>6</v>
      </c>
      <c r="BO117">
        <v>5</v>
      </c>
      <c r="BP117">
        <v>28</v>
      </c>
      <c r="BQ117">
        <v>7</v>
      </c>
      <c r="BR117">
        <v>69</v>
      </c>
      <c r="BS117">
        <v>33</v>
      </c>
      <c r="BT117">
        <v>22</v>
      </c>
      <c r="BU117">
        <v>17</v>
      </c>
      <c r="BW117">
        <v>2</v>
      </c>
      <c r="BX117">
        <v>15</v>
      </c>
      <c r="BZ117">
        <v>10</v>
      </c>
      <c r="CA117">
        <v>1</v>
      </c>
      <c r="CB117">
        <v>5</v>
      </c>
    </row>
    <row r="118" spans="1:20" ht="12.75">
      <c r="A118" s="1" t="s">
        <v>135</v>
      </c>
      <c r="B118" s="36">
        <v>0.01</v>
      </c>
      <c r="C118" s="26">
        <v>0.02</v>
      </c>
      <c r="D118" s="120" t="s">
        <v>334</v>
      </c>
      <c r="E118" s="32">
        <v>0.03</v>
      </c>
      <c r="F118" s="73">
        <v>0.04</v>
      </c>
      <c r="G118" s="78">
        <v>0.006999999999999999</v>
      </c>
      <c r="H118" s="17">
        <v>0.01</v>
      </c>
      <c r="I118" s="17"/>
      <c r="J118" s="107">
        <f t="shared" si="3"/>
        <v>0</v>
      </c>
      <c r="K118" s="89">
        <f t="shared" si="4"/>
        <v>0</v>
      </c>
      <c r="L118" s="93">
        <f t="shared" si="5"/>
        <v>0</v>
      </c>
      <c r="M118" s="11"/>
      <c r="N118" s="11"/>
      <c r="O118" s="11"/>
      <c r="S118" s="19"/>
      <c r="T118" s="19"/>
    </row>
    <row r="119" spans="1:80" ht="12.75">
      <c r="A119" s="1" t="s">
        <v>136</v>
      </c>
      <c r="B119" s="37">
        <v>90.6</v>
      </c>
      <c r="C119" s="26">
        <v>44.43</v>
      </c>
      <c r="D119" s="74">
        <v>15.29</v>
      </c>
      <c r="E119" s="32">
        <v>13.13</v>
      </c>
      <c r="F119" s="73">
        <v>15.94</v>
      </c>
      <c r="G119" s="78">
        <v>37.92022732626619</v>
      </c>
      <c r="H119" s="17">
        <v>23.74310239117106</v>
      </c>
      <c r="I119" s="17">
        <v>56.49</v>
      </c>
      <c r="J119" s="107">
        <f t="shared" si="3"/>
        <v>52.31807511737089</v>
      </c>
      <c r="K119" s="89">
        <f t="shared" si="4"/>
        <v>3566</v>
      </c>
      <c r="L119" s="93">
        <f t="shared" si="5"/>
        <v>43</v>
      </c>
      <c r="M119" s="11">
        <v>255</v>
      </c>
      <c r="N119" s="11">
        <v>101</v>
      </c>
      <c r="O119" s="11">
        <v>90</v>
      </c>
      <c r="P119" s="56">
        <v>14</v>
      </c>
      <c r="Q119" s="56">
        <v>6</v>
      </c>
      <c r="R119" s="56"/>
      <c r="S119" s="56">
        <v>72</v>
      </c>
      <c r="T119" s="56"/>
      <c r="W119" s="56"/>
      <c r="X119" s="56"/>
      <c r="Z119" s="56">
        <v>27</v>
      </c>
      <c r="AA119" s="56">
        <v>12</v>
      </c>
      <c r="AB119">
        <v>22</v>
      </c>
      <c r="AC119">
        <v>36</v>
      </c>
      <c r="AD119" s="56">
        <v>55</v>
      </c>
      <c r="AE119">
        <v>130</v>
      </c>
      <c r="AG119">
        <v>119</v>
      </c>
      <c r="AH119">
        <v>69</v>
      </c>
      <c r="AI119">
        <v>1</v>
      </c>
      <c r="AK119">
        <v>62</v>
      </c>
      <c r="AL119">
        <v>78</v>
      </c>
      <c r="AM119">
        <v>133</v>
      </c>
      <c r="AO119">
        <v>185</v>
      </c>
      <c r="AP119">
        <v>26</v>
      </c>
      <c r="AS119">
        <v>44</v>
      </c>
      <c r="AT119">
        <v>14</v>
      </c>
      <c r="AU119">
        <v>41</v>
      </c>
      <c r="AV119">
        <v>38</v>
      </c>
      <c r="AW119">
        <v>11</v>
      </c>
      <c r="AX119">
        <v>7</v>
      </c>
      <c r="BG119">
        <v>1240</v>
      </c>
      <c r="BH119">
        <v>178</v>
      </c>
      <c r="BI119">
        <v>40</v>
      </c>
      <c r="BJ119">
        <v>5</v>
      </c>
      <c r="BK119">
        <v>69</v>
      </c>
      <c r="BM119">
        <v>21</v>
      </c>
      <c r="BN119">
        <v>35</v>
      </c>
      <c r="BO119">
        <v>74</v>
      </c>
      <c r="BQ119">
        <v>1</v>
      </c>
      <c r="BR119">
        <v>1</v>
      </c>
      <c r="BS119">
        <v>172</v>
      </c>
      <c r="BT119">
        <v>26</v>
      </c>
      <c r="BU119">
        <v>10</v>
      </c>
      <c r="BW119">
        <v>40</v>
      </c>
      <c r="BX119">
        <v>1</v>
      </c>
      <c r="BZ119">
        <v>3</v>
      </c>
      <c r="CB119">
        <v>2</v>
      </c>
    </row>
    <row r="120" spans="1:20" ht="12.75">
      <c r="A120" s="1" t="s">
        <v>137</v>
      </c>
      <c r="B120" s="36">
        <v>0.25</v>
      </c>
      <c r="C120" s="26">
        <v>0.05</v>
      </c>
      <c r="D120" s="73">
        <v>0.03</v>
      </c>
      <c r="E120" s="32">
        <v>0.02</v>
      </c>
      <c r="F120" s="120" t="s">
        <v>334</v>
      </c>
      <c r="G120" s="78">
        <v>0.01</v>
      </c>
      <c r="H120" s="17"/>
      <c r="I120" s="17"/>
      <c r="J120" s="107">
        <f t="shared" si="3"/>
        <v>0</v>
      </c>
      <c r="K120" s="89">
        <f t="shared" si="4"/>
        <v>0</v>
      </c>
      <c r="L120" s="93">
        <f t="shared" si="5"/>
        <v>0</v>
      </c>
      <c r="M120" s="11"/>
      <c r="N120" s="11"/>
      <c r="O120" s="11"/>
      <c r="S120" s="19"/>
      <c r="T120" s="19"/>
    </row>
    <row r="121" spans="1:81" ht="12.75">
      <c r="A121" s="1" t="s">
        <v>138</v>
      </c>
      <c r="B121" s="36">
        <v>47.42</v>
      </c>
      <c r="C121" s="26">
        <v>53.63</v>
      </c>
      <c r="D121" s="74">
        <v>40.11</v>
      </c>
      <c r="E121" s="32">
        <v>41.99</v>
      </c>
      <c r="F121" s="73">
        <v>24.56</v>
      </c>
      <c r="G121" s="78">
        <v>23.514391048292115</v>
      </c>
      <c r="H121" s="17">
        <v>21.26</v>
      </c>
      <c r="I121" s="17">
        <v>31.97</v>
      </c>
      <c r="J121" s="107">
        <f t="shared" si="3"/>
        <v>31.338028169014084</v>
      </c>
      <c r="K121" s="89">
        <f t="shared" si="4"/>
        <v>2136</v>
      </c>
      <c r="L121" s="93">
        <f t="shared" si="5"/>
        <v>64</v>
      </c>
      <c r="M121" s="11">
        <v>28</v>
      </c>
      <c r="N121" s="11">
        <v>117</v>
      </c>
      <c r="O121" s="11">
        <v>55</v>
      </c>
      <c r="P121" s="56">
        <v>9</v>
      </c>
      <c r="Q121" s="56">
        <v>31</v>
      </c>
      <c r="R121" s="56">
        <v>12</v>
      </c>
      <c r="S121" s="56">
        <v>59</v>
      </c>
      <c r="T121" s="56"/>
      <c r="U121" s="56">
        <v>60</v>
      </c>
      <c r="V121" s="56">
        <v>1</v>
      </c>
      <c r="W121" s="56">
        <v>14</v>
      </c>
      <c r="X121" s="56">
        <v>11</v>
      </c>
      <c r="Y121">
        <v>3</v>
      </c>
      <c r="Z121" s="56">
        <v>27</v>
      </c>
      <c r="AA121" s="56">
        <v>8</v>
      </c>
      <c r="AB121" s="56">
        <v>8</v>
      </c>
      <c r="AC121" s="56">
        <v>11</v>
      </c>
      <c r="AD121" s="56">
        <v>206</v>
      </c>
      <c r="AE121" s="56">
        <v>208</v>
      </c>
      <c r="AF121" s="56">
        <v>3</v>
      </c>
      <c r="AG121" s="56">
        <v>162</v>
      </c>
      <c r="AH121" s="56">
        <v>13</v>
      </c>
      <c r="AI121" s="56">
        <v>8</v>
      </c>
      <c r="AJ121" s="56">
        <v>2</v>
      </c>
      <c r="AK121" s="56">
        <v>56</v>
      </c>
      <c r="AL121" s="56">
        <v>7</v>
      </c>
      <c r="AM121">
        <v>44</v>
      </c>
      <c r="AN121">
        <v>28</v>
      </c>
      <c r="AO121" s="56">
        <v>27</v>
      </c>
      <c r="AS121">
        <v>66</v>
      </c>
      <c r="AT121">
        <v>49</v>
      </c>
      <c r="AU121">
        <v>88</v>
      </c>
      <c r="AV121">
        <v>47</v>
      </c>
      <c r="AW121">
        <v>70</v>
      </c>
      <c r="AX121">
        <v>36</v>
      </c>
      <c r="AY121">
        <v>4</v>
      </c>
      <c r="AZ121">
        <v>1</v>
      </c>
      <c r="BA121">
        <v>30</v>
      </c>
      <c r="BB121">
        <v>1</v>
      </c>
      <c r="BC121">
        <v>5</v>
      </c>
      <c r="BE121">
        <v>9</v>
      </c>
      <c r="BF121">
        <v>41</v>
      </c>
      <c r="BG121">
        <v>81</v>
      </c>
      <c r="BH121">
        <v>33</v>
      </c>
      <c r="BI121">
        <v>18</v>
      </c>
      <c r="BJ121">
        <v>9</v>
      </c>
      <c r="BK121">
        <v>2</v>
      </c>
      <c r="BL121">
        <v>24</v>
      </c>
      <c r="BM121">
        <v>45</v>
      </c>
      <c r="BN121">
        <v>20</v>
      </c>
      <c r="BO121">
        <v>40</v>
      </c>
      <c r="BP121">
        <v>40</v>
      </c>
      <c r="BQ121">
        <v>6</v>
      </c>
      <c r="BR121">
        <v>8</v>
      </c>
      <c r="BS121">
        <v>11</v>
      </c>
      <c r="BT121">
        <v>27</v>
      </c>
      <c r="BU121">
        <v>21</v>
      </c>
      <c r="BV121">
        <v>15</v>
      </c>
      <c r="BW121">
        <v>15</v>
      </c>
      <c r="BX121">
        <v>9</v>
      </c>
      <c r="BY121">
        <v>14</v>
      </c>
      <c r="BZ121">
        <v>7</v>
      </c>
      <c r="CA121">
        <v>3</v>
      </c>
      <c r="CB121">
        <v>22</v>
      </c>
      <c r="CC121">
        <v>1</v>
      </c>
    </row>
    <row r="122" spans="1:81" ht="12.75">
      <c r="A122" s="1" t="s">
        <v>139</v>
      </c>
      <c r="B122" s="36">
        <v>0.03</v>
      </c>
      <c r="C122" s="26">
        <v>0.18</v>
      </c>
      <c r="D122" s="73">
        <v>0.28</v>
      </c>
      <c r="E122" s="32">
        <v>0.75</v>
      </c>
      <c r="F122" s="74">
        <v>0.9</v>
      </c>
      <c r="G122" s="78">
        <v>2.4040471142520614</v>
      </c>
      <c r="H122" s="17">
        <v>2.73</v>
      </c>
      <c r="I122" s="17">
        <v>4.82</v>
      </c>
      <c r="J122" s="107">
        <f t="shared" si="3"/>
        <v>5.252347417840375</v>
      </c>
      <c r="K122" s="89">
        <f t="shared" si="4"/>
        <v>358</v>
      </c>
      <c r="L122" s="93">
        <f t="shared" si="5"/>
        <v>52</v>
      </c>
      <c r="M122" s="11"/>
      <c r="N122" s="11">
        <v>8</v>
      </c>
      <c r="O122" s="11">
        <v>9</v>
      </c>
      <c r="Q122">
        <v>2</v>
      </c>
      <c r="S122" s="56">
        <v>2</v>
      </c>
      <c r="T122" s="56">
        <v>1</v>
      </c>
      <c r="U122">
        <v>9</v>
      </c>
      <c r="V122" s="56">
        <v>1</v>
      </c>
      <c r="W122" s="56">
        <v>13</v>
      </c>
      <c r="X122" s="56">
        <v>2</v>
      </c>
      <c r="Y122">
        <v>4</v>
      </c>
      <c r="Z122" s="56">
        <v>9</v>
      </c>
      <c r="AA122" s="56">
        <v>5</v>
      </c>
      <c r="AB122" s="56">
        <v>1</v>
      </c>
      <c r="AD122" s="56">
        <v>4</v>
      </c>
      <c r="AE122">
        <v>122</v>
      </c>
      <c r="AF122" s="56">
        <v>36</v>
      </c>
      <c r="AG122">
        <v>4</v>
      </c>
      <c r="AH122">
        <v>2</v>
      </c>
      <c r="AI122">
        <v>2</v>
      </c>
      <c r="AJ122">
        <v>8</v>
      </c>
      <c r="AK122">
        <v>7</v>
      </c>
      <c r="AM122">
        <v>3</v>
      </c>
      <c r="AN122">
        <v>1</v>
      </c>
      <c r="AP122">
        <v>12</v>
      </c>
      <c r="AQ122">
        <v>4</v>
      </c>
      <c r="AR122">
        <v>3</v>
      </c>
      <c r="AS122">
        <v>9</v>
      </c>
      <c r="AX122">
        <v>1</v>
      </c>
      <c r="AY122">
        <v>2</v>
      </c>
      <c r="BA122">
        <v>2</v>
      </c>
      <c r="BB122">
        <v>2</v>
      </c>
      <c r="BC122">
        <v>3</v>
      </c>
      <c r="BE122">
        <v>15</v>
      </c>
      <c r="BF122">
        <v>2</v>
      </c>
      <c r="BG122">
        <v>2</v>
      </c>
      <c r="BH122">
        <v>1</v>
      </c>
      <c r="BI122">
        <v>2</v>
      </c>
      <c r="BJ122">
        <v>3</v>
      </c>
      <c r="BK122">
        <v>2</v>
      </c>
      <c r="BL122">
        <v>4</v>
      </c>
      <c r="BM122">
        <v>2</v>
      </c>
      <c r="BN122">
        <v>4</v>
      </c>
      <c r="BQ122">
        <v>2</v>
      </c>
      <c r="BR122">
        <v>2</v>
      </c>
      <c r="BU122">
        <v>1</v>
      </c>
      <c r="BV122">
        <v>2</v>
      </c>
      <c r="BW122">
        <v>2</v>
      </c>
      <c r="BY122">
        <v>5</v>
      </c>
      <c r="BZ122">
        <v>6</v>
      </c>
      <c r="CA122">
        <v>4</v>
      </c>
      <c r="CB122">
        <v>1</v>
      </c>
      <c r="CC122">
        <v>3</v>
      </c>
    </row>
    <row r="123" spans="1:75" ht="12.75">
      <c r="A123" s="1" t="s">
        <v>140</v>
      </c>
      <c r="B123" s="37">
        <v>2.5</v>
      </c>
      <c r="C123" s="29">
        <v>1.02</v>
      </c>
      <c r="D123" s="73">
        <v>0.46</v>
      </c>
      <c r="E123" s="32">
        <v>0.13</v>
      </c>
      <c r="F123" s="73">
        <v>0.01</v>
      </c>
      <c r="G123" s="78">
        <v>0.099</v>
      </c>
      <c r="H123" s="17">
        <v>0.15</v>
      </c>
      <c r="I123" s="17"/>
      <c r="J123" s="107">
        <f t="shared" si="3"/>
        <v>0.6895539906103286</v>
      </c>
      <c r="K123" s="89">
        <f t="shared" si="4"/>
        <v>47</v>
      </c>
      <c r="L123" s="93">
        <f t="shared" si="5"/>
        <v>4</v>
      </c>
      <c r="M123" s="11"/>
      <c r="N123" s="11"/>
      <c r="O123" s="11"/>
      <c r="S123" s="56">
        <v>5</v>
      </c>
      <c r="T123" s="56">
        <v>1</v>
      </c>
      <c r="AP123">
        <v>1</v>
      </c>
      <c r="BW123">
        <v>40</v>
      </c>
    </row>
    <row r="124" spans="1:80" ht="12.75">
      <c r="A124" s="1" t="s">
        <v>141</v>
      </c>
      <c r="B124" s="36">
        <v>27.78</v>
      </c>
      <c r="C124" s="26">
        <v>43.99</v>
      </c>
      <c r="D124" s="74">
        <v>62.92</v>
      </c>
      <c r="E124" s="33">
        <v>37.8</v>
      </c>
      <c r="F124" s="74">
        <v>16.8</v>
      </c>
      <c r="G124" s="78">
        <v>10.316457008244994</v>
      </c>
      <c r="H124" s="17">
        <v>9.7</v>
      </c>
      <c r="I124" s="17">
        <v>15.17</v>
      </c>
      <c r="J124" s="107">
        <f t="shared" si="3"/>
        <v>13.130868544600938</v>
      </c>
      <c r="K124" s="89">
        <f t="shared" si="4"/>
        <v>895</v>
      </c>
      <c r="L124" s="93">
        <f t="shared" si="5"/>
        <v>43</v>
      </c>
      <c r="M124" s="11">
        <v>18</v>
      </c>
      <c r="N124" s="11">
        <v>6</v>
      </c>
      <c r="O124" s="11"/>
      <c r="P124">
        <v>9</v>
      </c>
      <c r="Q124" s="56">
        <v>2</v>
      </c>
      <c r="R124" s="56">
        <v>3</v>
      </c>
      <c r="S124" s="19">
        <v>26</v>
      </c>
      <c r="T124" s="19"/>
      <c r="W124" s="56">
        <v>13</v>
      </c>
      <c r="X124" s="56"/>
      <c r="AB124">
        <v>12</v>
      </c>
      <c r="AC124">
        <v>25</v>
      </c>
      <c r="AD124" s="56">
        <v>6</v>
      </c>
      <c r="AH124">
        <v>76</v>
      </c>
      <c r="AK124">
        <v>6</v>
      </c>
      <c r="AN124">
        <v>7</v>
      </c>
      <c r="AO124">
        <v>53</v>
      </c>
      <c r="AP124">
        <v>8</v>
      </c>
      <c r="AT124">
        <v>26</v>
      </c>
      <c r="AU124">
        <v>12</v>
      </c>
      <c r="AV124">
        <v>29</v>
      </c>
      <c r="AW124">
        <v>56</v>
      </c>
      <c r="AX124">
        <v>5</v>
      </c>
      <c r="AY124">
        <v>1</v>
      </c>
      <c r="AZ124">
        <v>54</v>
      </c>
      <c r="BA124">
        <v>9</v>
      </c>
      <c r="BB124">
        <v>11</v>
      </c>
      <c r="BC124">
        <v>4</v>
      </c>
      <c r="BE124">
        <v>10</v>
      </c>
      <c r="BF124">
        <v>18</v>
      </c>
      <c r="BH124">
        <v>18</v>
      </c>
      <c r="BI124">
        <v>21</v>
      </c>
      <c r="BK124">
        <v>16</v>
      </c>
      <c r="BL124">
        <v>9</v>
      </c>
      <c r="BM124">
        <v>2</v>
      </c>
      <c r="BN124">
        <v>10</v>
      </c>
      <c r="BO124">
        <v>48</v>
      </c>
      <c r="BP124">
        <v>3</v>
      </c>
      <c r="BQ124">
        <v>70</v>
      </c>
      <c r="BR124">
        <v>47</v>
      </c>
      <c r="BS124">
        <v>26</v>
      </c>
      <c r="BT124">
        <v>102</v>
      </c>
      <c r="BU124">
        <v>1</v>
      </c>
      <c r="BX124">
        <v>13</v>
      </c>
      <c r="BZ124">
        <v>2</v>
      </c>
      <c r="CB124">
        <v>2</v>
      </c>
    </row>
    <row r="125" spans="1:80" ht="12.75">
      <c r="A125" s="1" t="s">
        <v>142</v>
      </c>
      <c r="B125" s="36"/>
      <c r="C125" s="26">
        <v>0.02</v>
      </c>
      <c r="D125" s="120" t="s">
        <v>334</v>
      </c>
      <c r="E125" s="32">
        <v>0.14</v>
      </c>
      <c r="F125" s="73">
        <v>0.09</v>
      </c>
      <c r="G125" s="78">
        <v>2.496676089517079</v>
      </c>
      <c r="H125" s="17">
        <v>11.08</v>
      </c>
      <c r="I125" s="17">
        <v>20.7</v>
      </c>
      <c r="J125" s="107">
        <f t="shared" si="3"/>
        <v>23.386150234741784</v>
      </c>
      <c r="K125" s="89">
        <f t="shared" si="4"/>
        <v>1594</v>
      </c>
      <c r="L125" s="93">
        <f t="shared" si="5"/>
        <v>53</v>
      </c>
      <c r="M125" s="11">
        <v>63</v>
      </c>
      <c r="N125" s="11">
        <v>5</v>
      </c>
      <c r="O125" s="11"/>
      <c r="P125">
        <v>15</v>
      </c>
      <c r="Q125" s="56">
        <v>2</v>
      </c>
      <c r="R125" s="56"/>
      <c r="S125" s="19">
        <v>31</v>
      </c>
      <c r="T125" s="19">
        <v>8</v>
      </c>
      <c r="U125">
        <v>4</v>
      </c>
      <c r="W125" s="56">
        <v>27</v>
      </c>
      <c r="X125" s="56"/>
      <c r="AA125">
        <v>12</v>
      </c>
      <c r="AB125">
        <v>22</v>
      </c>
      <c r="AC125">
        <v>34</v>
      </c>
      <c r="AD125" s="56">
        <v>129</v>
      </c>
      <c r="AE125">
        <v>72</v>
      </c>
      <c r="AF125">
        <v>5</v>
      </c>
      <c r="AG125">
        <v>11</v>
      </c>
      <c r="AH125">
        <v>220</v>
      </c>
      <c r="AI125">
        <v>22</v>
      </c>
      <c r="AJ125">
        <v>14</v>
      </c>
      <c r="AK125">
        <v>3</v>
      </c>
      <c r="AL125">
        <v>1</v>
      </c>
      <c r="AM125">
        <v>4</v>
      </c>
      <c r="AN125">
        <v>74</v>
      </c>
      <c r="AO125">
        <v>14</v>
      </c>
      <c r="AP125">
        <v>1</v>
      </c>
      <c r="AS125">
        <v>2</v>
      </c>
      <c r="AT125">
        <v>32</v>
      </c>
      <c r="AU125">
        <v>26</v>
      </c>
      <c r="AV125">
        <v>52</v>
      </c>
      <c r="AW125">
        <v>27</v>
      </c>
      <c r="AX125">
        <v>74</v>
      </c>
      <c r="AY125">
        <v>14</v>
      </c>
      <c r="AZ125">
        <v>18</v>
      </c>
      <c r="BA125">
        <v>7</v>
      </c>
      <c r="BB125">
        <v>2</v>
      </c>
      <c r="BF125">
        <v>1</v>
      </c>
      <c r="BG125">
        <v>11</v>
      </c>
      <c r="BH125">
        <v>120</v>
      </c>
      <c r="BI125">
        <v>65</v>
      </c>
      <c r="BJ125">
        <v>63</v>
      </c>
      <c r="BK125">
        <v>90</v>
      </c>
      <c r="BL125">
        <v>1</v>
      </c>
      <c r="BM125">
        <v>12</v>
      </c>
      <c r="BN125">
        <v>45</v>
      </c>
      <c r="BO125">
        <v>3</v>
      </c>
      <c r="BQ125">
        <v>10</v>
      </c>
      <c r="BR125">
        <v>13</v>
      </c>
      <c r="BS125">
        <v>15</v>
      </c>
      <c r="BT125">
        <v>30</v>
      </c>
      <c r="BU125">
        <v>1</v>
      </c>
      <c r="BW125">
        <v>10</v>
      </c>
      <c r="BX125">
        <v>12</v>
      </c>
      <c r="BZ125">
        <v>20</v>
      </c>
      <c r="CB125">
        <v>25</v>
      </c>
    </row>
    <row r="126" spans="1:66" ht="12.75">
      <c r="A126" s="1" t="s">
        <v>143</v>
      </c>
      <c r="B126" s="36">
        <v>0.56</v>
      </c>
      <c r="C126" s="26">
        <v>1.74</v>
      </c>
      <c r="D126" s="73">
        <v>0.97</v>
      </c>
      <c r="E126" s="32">
        <v>1.25</v>
      </c>
      <c r="F126" s="74">
        <v>0.44</v>
      </c>
      <c r="G126" s="78">
        <v>0.33453121319199053</v>
      </c>
      <c r="H126" s="17">
        <v>0.153280196198651</v>
      </c>
      <c r="I126" s="17">
        <v>1.08</v>
      </c>
      <c r="J126" s="107">
        <f t="shared" si="3"/>
        <v>0.7188967136150235</v>
      </c>
      <c r="K126" s="89">
        <f t="shared" si="4"/>
        <v>49</v>
      </c>
      <c r="L126" s="93">
        <f t="shared" si="5"/>
        <v>17</v>
      </c>
      <c r="M126" s="11"/>
      <c r="N126" s="11">
        <v>1</v>
      </c>
      <c r="O126" s="11"/>
      <c r="P126">
        <v>3</v>
      </c>
      <c r="S126" s="56">
        <v>3</v>
      </c>
      <c r="T126" s="56">
        <v>4</v>
      </c>
      <c r="U126">
        <v>1</v>
      </c>
      <c r="W126" s="56">
        <v>2</v>
      </c>
      <c r="X126" s="56"/>
      <c r="AA126">
        <v>1</v>
      </c>
      <c r="AE126">
        <v>6</v>
      </c>
      <c r="AH126">
        <v>2</v>
      </c>
      <c r="AI126">
        <v>1</v>
      </c>
      <c r="AL126">
        <v>1</v>
      </c>
      <c r="AO126">
        <v>4</v>
      </c>
      <c r="AQ126">
        <v>10</v>
      </c>
      <c r="AT126">
        <v>5</v>
      </c>
      <c r="AY126">
        <v>1</v>
      </c>
      <c r="BK126">
        <v>3</v>
      </c>
      <c r="BN126">
        <v>1</v>
      </c>
    </row>
    <row r="127" spans="1:66" ht="12.75">
      <c r="A127" s="1" t="s">
        <v>144</v>
      </c>
      <c r="B127" s="36">
        <v>0.53</v>
      </c>
      <c r="C127" s="26">
        <v>1.94</v>
      </c>
      <c r="D127" s="74">
        <v>1.7</v>
      </c>
      <c r="E127" s="32">
        <v>1.31</v>
      </c>
      <c r="F127" s="73">
        <v>0.75</v>
      </c>
      <c r="G127" s="78">
        <v>0.3024723203769141</v>
      </c>
      <c r="H127" s="17">
        <v>0.18393623543838136</v>
      </c>
      <c r="I127" s="17">
        <v>0.08</v>
      </c>
      <c r="J127" s="107">
        <f t="shared" si="3"/>
        <v>0.3814553990610329</v>
      </c>
      <c r="K127" s="89">
        <f t="shared" si="4"/>
        <v>26</v>
      </c>
      <c r="L127" s="93">
        <f t="shared" si="5"/>
        <v>8</v>
      </c>
      <c r="M127" s="11"/>
      <c r="N127" s="11"/>
      <c r="O127" s="11"/>
      <c r="S127" s="19"/>
      <c r="T127" s="19"/>
      <c r="W127" s="56">
        <v>3</v>
      </c>
      <c r="X127">
        <v>1</v>
      </c>
      <c r="AE127">
        <v>2</v>
      </c>
      <c r="AG127">
        <v>7</v>
      </c>
      <c r="AH127">
        <v>10</v>
      </c>
      <c r="AQ127">
        <v>1</v>
      </c>
      <c r="AT127">
        <v>1</v>
      </c>
      <c r="BN127">
        <v>1</v>
      </c>
    </row>
    <row r="128" spans="1:61" ht="12.75">
      <c r="A128" s="1" t="s">
        <v>145</v>
      </c>
      <c r="B128" s="36">
        <v>0.11</v>
      </c>
      <c r="C128" s="26"/>
      <c r="D128" s="73">
        <v>0.01</v>
      </c>
      <c r="E128" s="32">
        <v>0.01</v>
      </c>
      <c r="F128" s="74">
        <v>0.03</v>
      </c>
      <c r="G128" s="119" t="s">
        <v>334</v>
      </c>
      <c r="H128" s="17"/>
      <c r="I128" s="17">
        <v>0.02</v>
      </c>
      <c r="J128" s="107">
        <f t="shared" si="3"/>
        <v>0.014671361502347418</v>
      </c>
      <c r="K128" s="89">
        <f t="shared" si="4"/>
        <v>1</v>
      </c>
      <c r="L128" s="93">
        <f t="shared" si="5"/>
        <v>1</v>
      </c>
      <c r="M128" s="11"/>
      <c r="N128" s="11"/>
      <c r="O128" s="11"/>
      <c r="S128" s="19"/>
      <c r="T128" s="19"/>
      <c r="BI128">
        <v>1</v>
      </c>
    </row>
    <row r="129" spans="1:80" ht="12.75">
      <c r="A129" s="1" t="s">
        <v>146</v>
      </c>
      <c r="B129" s="36">
        <v>7.38</v>
      </c>
      <c r="C129" s="26">
        <v>3.47</v>
      </c>
      <c r="D129" s="73">
        <v>5.97</v>
      </c>
      <c r="E129" s="32">
        <v>17.45</v>
      </c>
      <c r="F129" s="73">
        <v>34.78</v>
      </c>
      <c r="G129" s="78">
        <v>69.49336395759717</v>
      </c>
      <c r="H129" s="17">
        <v>26.63</v>
      </c>
      <c r="I129" s="17">
        <v>72.9</v>
      </c>
      <c r="J129" s="107">
        <f t="shared" si="3"/>
        <v>36.42899061032864</v>
      </c>
      <c r="K129" s="89">
        <f t="shared" si="4"/>
        <v>2483</v>
      </c>
      <c r="L129" s="93">
        <f t="shared" si="5"/>
        <v>63</v>
      </c>
      <c r="M129" s="11">
        <v>47</v>
      </c>
      <c r="N129" s="11">
        <v>12</v>
      </c>
      <c r="O129" s="11">
        <v>17</v>
      </c>
      <c r="P129" s="56">
        <v>67</v>
      </c>
      <c r="Q129" s="56">
        <v>13</v>
      </c>
      <c r="R129" s="56">
        <v>6</v>
      </c>
      <c r="S129" s="56">
        <v>101</v>
      </c>
      <c r="T129" s="56">
        <v>35</v>
      </c>
      <c r="U129" s="56">
        <v>37</v>
      </c>
      <c r="V129" s="56"/>
      <c r="W129" s="56">
        <v>96</v>
      </c>
      <c r="X129" s="56">
        <v>13</v>
      </c>
      <c r="Y129">
        <v>4</v>
      </c>
      <c r="Z129" s="56">
        <v>19</v>
      </c>
      <c r="AA129" s="56">
        <v>129</v>
      </c>
      <c r="AB129" s="56">
        <v>57</v>
      </c>
      <c r="AC129" s="56">
        <v>90</v>
      </c>
      <c r="AD129" s="56">
        <v>68</v>
      </c>
      <c r="AE129" s="56">
        <v>112</v>
      </c>
      <c r="AF129" s="56">
        <v>20</v>
      </c>
      <c r="AG129" s="56">
        <v>11</v>
      </c>
      <c r="AH129" s="56">
        <v>40</v>
      </c>
      <c r="AI129" s="56">
        <v>50</v>
      </c>
      <c r="AJ129" s="56">
        <v>33</v>
      </c>
      <c r="AK129" s="56">
        <v>20</v>
      </c>
      <c r="AL129" s="56">
        <v>7</v>
      </c>
      <c r="AM129">
        <v>31</v>
      </c>
      <c r="AN129">
        <v>71</v>
      </c>
      <c r="AO129" s="56">
        <v>1</v>
      </c>
      <c r="AP129">
        <v>4</v>
      </c>
      <c r="AQ129">
        <v>10</v>
      </c>
      <c r="AR129">
        <v>60</v>
      </c>
      <c r="AS129">
        <v>31</v>
      </c>
      <c r="AT129">
        <v>73</v>
      </c>
      <c r="AU129">
        <v>104</v>
      </c>
      <c r="AV129">
        <v>44</v>
      </c>
      <c r="AW129">
        <v>19</v>
      </c>
      <c r="AX129">
        <v>178</v>
      </c>
      <c r="AY129">
        <v>19</v>
      </c>
      <c r="AZ129">
        <v>10</v>
      </c>
      <c r="BA129">
        <v>3</v>
      </c>
      <c r="BB129">
        <v>3</v>
      </c>
      <c r="BC129">
        <v>39</v>
      </c>
      <c r="BF129">
        <v>21</v>
      </c>
      <c r="BG129">
        <v>1</v>
      </c>
      <c r="BH129">
        <v>36</v>
      </c>
      <c r="BI129">
        <v>81</v>
      </c>
      <c r="BK129">
        <v>99</v>
      </c>
      <c r="BM129">
        <v>38</v>
      </c>
      <c r="BN129">
        <v>23</v>
      </c>
      <c r="BO129">
        <v>12</v>
      </c>
      <c r="BP129">
        <v>1</v>
      </c>
      <c r="BQ129">
        <v>53</v>
      </c>
      <c r="BR129">
        <v>12</v>
      </c>
      <c r="BS129">
        <v>27</v>
      </c>
      <c r="BT129">
        <v>82</v>
      </c>
      <c r="BU129">
        <v>11</v>
      </c>
      <c r="BV129">
        <v>2</v>
      </c>
      <c r="BW129">
        <v>88</v>
      </c>
      <c r="BX129">
        <v>2</v>
      </c>
      <c r="BY129">
        <v>15</v>
      </c>
      <c r="BZ129">
        <v>26</v>
      </c>
      <c r="CA129">
        <v>1</v>
      </c>
      <c r="CB129">
        <v>48</v>
      </c>
    </row>
    <row r="130" spans="1:76" ht="12.75">
      <c r="A130" s="1" t="s">
        <v>147</v>
      </c>
      <c r="B130" s="36">
        <v>1.01</v>
      </c>
      <c r="C130" s="26">
        <v>1.17</v>
      </c>
      <c r="D130" s="73">
        <v>0.42</v>
      </c>
      <c r="E130" s="33">
        <v>0.3</v>
      </c>
      <c r="F130" s="73">
        <v>0.74</v>
      </c>
      <c r="G130" s="78">
        <v>1.4537926972909305</v>
      </c>
      <c r="H130" s="17">
        <v>2.92</v>
      </c>
      <c r="I130" s="17">
        <v>2.06</v>
      </c>
      <c r="J130" s="107">
        <f t="shared" si="3"/>
        <v>2.318075117370892</v>
      </c>
      <c r="K130" s="89">
        <f t="shared" si="4"/>
        <v>158</v>
      </c>
      <c r="L130" s="93">
        <f t="shared" si="5"/>
        <v>22</v>
      </c>
      <c r="M130" s="11">
        <v>8</v>
      </c>
      <c r="N130" s="11">
        <v>1</v>
      </c>
      <c r="O130" s="11"/>
      <c r="P130">
        <v>29</v>
      </c>
      <c r="Q130" s="56">
        <v>15</v>
      </c>
      <c r="R130" s="56"/>
      <c r="S130" s="56">
        <v>1</v>
      </c>
      <c r="W130" s="56"/>
      <c r="X130" s="56"/>
      <c r="AH130">
        <v>4</v>
      </c>
      <c r="AL130">
        <v>17</v>
      </c>
      <c r="AO130">
        <v>2</v>
      </c>
      <c r="AP130">
        <v>4</v>
      </c>
      <c r="AT130">
        <v>16</v>
      </c>
      <c r="AU130">
        <v>2</v>
      </c>
      <c r="AV130">
        <v>5</v>
      </c>
      <c r="AW130">
        <v>22</v>
      </c>
      <c r="BE130">
        <v>2</v>
      </c>
      <c r="BH130">
        <v>1</v>
      </c>
      <c r="BI130">
        <v>1</v>
      </c>
      <c r="BK130">
        <v>4</v>
      </c>
      <c r="BM130">
        <v>5</v>
      </c>
      <c r="BT130">
        <v>3</v>
      </c>
      <c r="BU130">
        <v>2</v>
      </c>
      <c r="BW130">
        <v>8</v>
      </c>
      <c r="BX130">
        <v>6</v>
      </c>
    </row>
    <row r="131" spans="1:79" ht="12.75">
      <c r="A131" s="1" t="s">
        <v>148</v>
      </c>
      <c r="B131" s="36">
        <v>27.38</v>
      </c>
      <c r="C131" s="26">
        <v>3.55</v>
      </c>
      <c r="D131" s="73">
        <v>4.02</v>
      </c>
      <c r="E131" s="32">
        <v>3.81</v>
      </c>
      <c r="F131" s="73">
        <v>7.25</v>
      </c>
      <c r="G131" s="78">
        <v>10.572916372202593</v>
      </c>
      <c r="H131" s="17">
        <v>2.71</v>
      </c>
      <c r="I131" s="17">
        <v>4.63</v>
      </c>
      <c r="J131" s="107">
        <f t="shared" si="3"/>
        <v>19.498239436619716</v>
      </c>
      <c r="K131" s="89">
        <f t="shared" si="4"/>
        <v>1329</v>
      </c>
      <c r="L131" s="93">
        <f t="shared" si="5"/>
        <v>34</v>
      </c>
      <c r="M131" s="11"/>
      <c r="N131" s="11">
        <v>122</v>
      </c>
      <c r="O131" s="11"/>
      <c r="P131">
        <v>11</v>
      </c>
      <c r="R131">
        <v>1</v>
      </c>
      <c r="S131" s="56">
        <v>8</v>
      </c>
      <c r="T131" s="56">
        <v>2</v>
      </c>
      <c r="W131" s="56"/>
      <c r="X131" s="56">
        <v>43</v>
      </c>
      <c r="Y131">
        <v>1</v>
      </c>
      <c r="Z131">
        <v>39</v>
      </c>
      <c r="AA131">
        <v>3</v>
      </c>
      <c r="AB131">
        <v>4</v>
      </c>
      <c r="AC131">
        <v>215</v>
      </c>
      <c r="AK131">
        <v>33</v>
      </c>
      <c r="AL131">
        <v>21</v>
      </c>
      <c r="AM131">
        <v>1</v>
      </c>
      <c r="AQ131">
        <v>34</v>
      </c>
      <c r="AR131">
        <v>2</v>
      </c>
      <c r="AS131">
        <v>27</v>
      </c>
      <c r="AT131">
        <v>6</v>
      </c>
      <c r="AU131">
        <v>38</v>
      </c>
      <c r="AW131">
        <v>26</v>
      </c>
      <c r="AZ131">
        <v>2</v>
      </c>
      <c r="BB131">
        <v>57</v>
      </c>
      <c r="BE131">
        <v>160</v>
      </c>
      <c r="BH131">
        <v>77</v>
      </c>
      <c r="BI131">
        <v>8</v>
      </c>
      <c r="BK131">
        <v>1</v>
      </c>
      <c r="BM131">
        <v>32</v>
      </c>
      <c r="BQ131">
        <v>3</v>
      </c>
      <c r="BR131">
        <v>18</v>
      </c>
      <c r="BT131">
        <v>62</v>
      </c>
      <c r="BU131">
        <v>21</v>
      </c>
      <c r="BV131">
        <v>180</v>
      </c>
      <c r="BW131">
        <v>70</v>
      </c>
      <c r="CA131">
        <v>1</v>
      </c>
    </row>
    <row r="132" spans="1:78" ht="12.75">
      <c r="A132" s="1" t="s">
        <v>149</v>
      </c>
      <c r="B132" s="36">
        <v>0.25</v>
      </c>
      <c r="C132" s="26">
        <v>0.45</v>
      </c>
      <c r="D132" s="73">
        <v>0.11</v>
      </c>
      <c r="E132" s="32">
        <v>4.73</v>
      </c>
      <c r="F132" s="73">
        <v>0.36</v>
      </c>
      <c r="G132" s="78">
        <v>0.03241696113074204</v>
      </c>
      <c r="H132" s="17"/>
      <c r="I132" s="17"/>
      <c r="J132" s="107">
        <f t="shared" si="3"/>
        <v>0.014671361502347418</v>
      </c>
      <c r="K132" s="89">
        <f t="shared" si="4"/>
        <v>1</v>
      </c>
      <c r="L132" s="93">
        <f t="shared" si="5"/>
        <v>1</v>
      </c>
      <c r="M132" s="11"/>
      <c r="N132" s="11"/>
      <c r="O132" s="11"/>
      <c r="BZ132">
        <v>1</v>
      </c>
    </row>
    <row r="133" spans="1:15" ht="12.75">
      <c r="A133" s="1" t="s">
        <v>150</v>
      </c>
      <c r="B133" s="36">
        <v>0.16</v>
      </c>
      <c r="C133" s="26">
        <v>0.07</v>
      </c>
      <c r="D133" s="73">
        <v>0.07</v>
      </c>
      <c r="E133" s="32">
        <v>0.23</v>
      </c>
      <c r="F133" s="73">
        <v>0.06</v>
      </c>
      <c r="G133" s="78">
        <v>0.061</v>
      </c>
      <c r="H133" s="17"/>
      <c r="I133" s="17"/>
      <c r="J133" s="107">
        <f t="shared" si="3"/>
        <v>0</v>
      </c>
      <c r="K133" s="89">
        <f t="shared" si="4"/>
        <v>0</v>
      </c>
      <c r="L133" s="93">
        <f t="shared" si="5"/>
        <v>0</v>
      </c>
      <c r="M133" s="11"/>
      <c r="N133" s="11"/>
      <c r="O133" s="11"/>
    </row>
    <row r="134" spans="1:80" ht="12.75">
      <c r="A134" s="1" t="s">
        <v>151</v>
      </c>
      <c r="B134" s="36">
        <v>55.41</v>
      </c>
      <c r="C134" s="26">
        <v>7.07</v>
      </c>
      <c r="D134" s="74">
        <v>16.46</v>
      </c>
      <c r="E134" s="32">
        <v>19.06</v>
      </c>
      <c r="F134" s="73">
        <v>10.91</v>
      </c>
      <c r="G134" s="78">
        <v>14.193605418138986</v>
      </c>
      <c r="H134" s="17">
        <v>2.08</v>
      </c>
      <c r="I134" s="17">
        <v>10.54</v>
      </c>
      <c r="J134" s="107">
        <f t="shared" si="3"/>
        <v>11.634389671361502</v>
      </c>
      <c r="K134" s="89">
        <f t="shared" si="4"/>
        <v>793</v>
      </c>
      <c r="L134" s="93">
        <f t="shared" si="5"/>
        <v>35</v>
      </c>
      <c r="M134" s="11"/>
      <c r="N134" s="11">
        <v>34</v>
      </c>
      <c r="O134" s="11"/>
      <c r="P134" s="56">
        <v>1</v>
      </c>
      <c r="Q134" s="56"/>
      <c r="R134" s="56"/>
      <c r="S134" s="56">
        <v>2</v>
      </c>
      <c r="T134">
        <v>7</v>
      </c>
      <c r="V134">
        <v>1</v>
      </c>
      <c r="W134" s="56">
        <v>22</v>
      </c>
      <c r="X134" s="56">
        <v>17</v>
      </c>
      <c r="Z134">
        <v>103</v>
      </c>
      <c r="AC134">
        <v>3</v>
      </c>
      <c r="AD134">
        <v>2</v>
      </c>
      <c r="AG134">
        <v>41</v>
      </c>
      <c r="AH134">
        <v>1</v>
      </c>
      <c r="AI134">
        <v>11</v>
      </c>
      <c r="AK134">
        <v>3</v>
      </c>
      <c r="AL134">
        <v>5</v>
      </c>
      <c r="AP134">
        <v>1</v>
      </c>
      <c r="AQ134">
        <v>2</v>
      </c>
      <c r="AR134">
        <v>7</v>
      </c>
      <c r="AS134">
        <v>5</v>
      </c>
      <c r="AU134">
        <v>4</v>
      </c>
      <c r="AW134">
        <v>327</v>
      </c>
      <c r="AY134">
        <v>1</v>
      </c>
      <c r="AZ134">
        <v>8</v>
      </c>
      <c r="BB134">
        <v>2</v>
      </c>
      <c r="BE134">
        <v>3</v>
      </c>
      <c r="BG134">
        <v>1</v>
      </c>
      <c r="BN134">
        <v>5</v>
      </c>
      <c r="BR134">
        <v>8</v>
      </c>
      <c r="BT134">
        <v>66</v>
      </c>
      <c r="BU134">
        <v>31</v>
      </c>
      <c r="BV134">
        <v>16</v>
      </c>
      <c r="BW134">
        <v>3</v>
      </c>
      <c r="BY134">
        <v>47</v>
      </c>
      <c r="BZ134">
        <v>2</v>
      </c>
      <c r="CB134">
        <v>1</v>
      </c>
    </row>
    <row r="135" spans="1:77" ht="12.75">
      <c r="A135" s="1" t="s">
        <v>152</v>
      </c>
      <c r="B135" s="36">
        <v>0.04</v>
      </c>
      <c r="C135" s="26">
        <v>0.01</v>
      </c>
      <c r="D135" s="73">
        <v>0.03</v>
      </c>
      <c r="E135" s="32">
        <v>0.05</v>
      </c>
      <c r="F135" s="73">
        <v>0.03</v>
      </c>
      <c r="G135" s="78">
        <v>0.015472320376914015</v>
      </c>
      <c r="H135" s="17"/>
      <c r="I135" s="17">
        <v>0.06</v>
      </c>
      <c r="J135" s="107">
        <f t="shared" si="3"/>
        <v>0.19072769953051644</v>
      </c>
      <c r="K135" s="89">
        <f t="shared" si="4"/>
        <v>13</v>
      </c>
      <c r="L135" s="93">
        <f t="shared" si="5"/>
        <v>3</v>
      </c>
      <c r="M135" s="11"/>
      <c r="N135" s="11"/>
      <c r="O135" s="11"/>
      <c r="W135" s="56"/>
      <c r="X135" s="56"/>
      <c r="Z135">
        <v>3</v>
      </c>
      <c r="BU135">
        <v>2</v>
      </c>
      <c r="BY135">
        <v>8</v>
      </c>
    </row>
    <row r="136" spans="1:15" ht="12.75">
      <c r="A136" s="1" t="s">
        <v>210</v>
      </c>
      <c r="B136" s="36">
        <v>0.04</v>
      </c>
      <c r="C136" s="26"/>
      <c r="D136" s="120" t="s">
        <v>334</v>
      </c>
      <c r="E136" s="121" t="s">
        <v>334</v>
      </c>
      <c r="F136" s="120" t="s">
        <v>334</v>
      </c>
      <c r="G136" s="78"/>
      <c r="H136" s="17"/>
      <c r="I136" s="17"/>
      <c r="J136" s="107">
        <f t="shared" si="3"/>
        <v>0</v>
      </c>
      <c r="K136" s="89">
        <f t="shared" si="4"/>
        <v>0</v>
      </c>
      <c r="L136" s="93">
        <f t="shared" si="5"/>
        <v>0</v>
      </c>
      <c r="M136" s="11"/>
      <c r="N136" s="11"/>
      <c r="O136" s="11"/>
    </row>
    <row r="137" spans="1:15" ht="12.75">
      <c r="A137" s="1" t="s">
        <v>153</v>
      </c>
      <c r="B137" s="36">
        <v>2.07</v>
      </c>
      <c r="C137" s="26">
        <v>1.51</v>
      </c>
      <c r="D137" s="73">
        <v>0.99</v>
      </c>
      <c r="E137" s="32">
        <v>0.51</v>
      </c>
      <c r="F137" s="74">
        <v>1.2</v>
      </c>
      <c r="G137" s="78">
        <v>1.4846042402826858</v>
      </c>
      <c r="H137" s="17">
        <v>0.34</v>
      </c>
      <c r="I137" s="17">
        <v>0.37</v>
      </c>
      <c r="J137" s="107">
        <f t="shared" si="3"/>
        <v>0</v>
      </c>
      <c r="K137" s="89">
        <f t="shared" si="4"/>
        <v>0</v>
      </c>
      <c r="L137" s="93">
        <f t="shared" si="5"/>
        <v>0</v>
      </c>
      <c r="M137" s="11"/>
      <c r="N137" s="11"/>
      <c r="O137" s="11"/>
    </row>
    <row r="138" spans="1:55" ht="12.75">
      <c r="A138" s="1" t="s">
        <v>154</v>
      </c>
      <c r="B138" s="36">
        <v>2.24</v>
      </c>
      <c r="C138" s="26">
        <v>1.56</v>
      </c>
      <c r="D138" s="73">
        <v>1.05</v>
      </c>
      <c r="E138" s="32">
        <v>0.88</v>
      </c>
      <c r="F138" s="73">
        <v>2.62</v>
      </c>
      <c r="G138" s="78">
        <v>2.0387338044758545</v>
      </c>
      <c r="H138" s="17">
        <v>0.88</v>
      </c>
      <c r="I138" s="17">
        <v>0.52</v>
      </c>
      <c r="J138" s="107">
        <f aca="true" t="shared" si="6" ref="J138:J145">K138*10/$K$4</f>
        <v>0.10269953051643192</v>
      </c>
      <c r="K138" s="89">
        <f t="shared" si="4"/>
        <v>7</v>
      </c>
      <c r="L138" s="93">
        <f t="shared" si="5"/>
        <v>3</v>
      </c>
      <c r="M138" s="11"/>
      <c r="N138" s="11"/>
      <c r="O138" s="11"/>
      <c r="P138">
        <v>4</v>
      </c>
      <c r="AP138">
        <v>2</v>
      </c>
      <c r="BC138">
        <v>1</v>
      </c>
    </row>
    <row r="139" spans="1:73" ht="12.75">
      <c r="A139" s="1" t="s">
        <v>155</v>
      </c>
      <c r="B139" s="36">
        <v>0.12</v>
      </c>
      <c r="C139" s="26"/>
      <c r="D139" s="73">
        <v>0.08</v>
      </c>
      <c r="E139" s="32">
        <v>0.14</v>
      </c>
      <c r="F139" s="73">
        <v>0.05</v>
      </c>
      <c r="G139" s="78">
        <v>0.020999999999999998</v>
      </c>
      <c r="H139" s="17">
        <v>0.07</v>
      </c>
      <c r="I139" s="17"/>
      <c r="J139" s="107">
        <f t="shared" si="6"/>
        <v>0.014671361502347418</v>
      </c>
      <c r="K139" s="89">
        <f aca="true" t="shared" si="7" ref="K139:K144">SUM(M139:CC139)</f>
        <v>1</v>
      </c>
      <c r="L139" s="93">
        <f aca="true" t="shared" si="8" ref="L139:L144">COUNTA(M139:CC139)</f>
        <v>1</v>
      </c>
      <c r="M139" s="11"/>
      <c r="N139" s="11"/>
      <c r="O139" s="11"/>
      <c r="BU139">
        <v>1</v>
      </c>
    </row>
    <row r="140" spans="1:15" ht="12.75">
      <c r="A140" s="1" t="s">
        <v>156</v>
      </c>
      <c r="B140" s="37">
        <v>0.5</v>
      </c>
      <c r="C140" s="26">
        <v>0.13</v>
      </c>
      <c r="D140" s="73">
        <v>0.29</v>
      </c>
      <c r="E140" s="32">
        <v>0.12</v>
      </c>
      <c r="F140" s="73">
        <v>0.06</v>
      </c>
      <c r="G140" s="78">
        <v>0.05747232037691402</v>
      </c>
      <c r="H140" s="17">
        <v>0.06</v>
      </c>
      <c r="I140" s="17"/>
      <c r="J140" s="107">
        <f t="shared" si="6"/>
        <v>0</v>
      </c>
      <c r="K140" s="89">
        <f t="shared" si="7"/>
        <v>0</v>
      </c>
      <c r="L140" s="93">
        <f t="shared" si="8"/>
        <v>0</v>
      </c>
      <c r="M140" s="11"/>
      <c r="N140" s="11"/>
      <c r="O140" s="11"/>
    </row>
    <row r="141" spans="1:81" ht="12.75">
      <c r="A141" s="1" t="s">
        <v>157</v>
      </c>
      <c r="B141" s="36">
        <v>16.38</v>
      </c>
      <c r="C141" s="29">
        <v>11.5</v>
      </c>
      <c r="D141" s="74">
        <v>16.05</v>
      </c>
      <c r="E141" s="32">
        <v>18.07</v>
      </c>
      <c r="F141" s="74">
        <v>15.9</v>
      </c>
      <c r="G141" s="78">
        <v>10.701090694935218</v>
      </c>
      <c r="H141" s="17">
        <v>15.38</v>
      </c>
      <c r="I141" s="17">
        <v>15.8</v>
      </c>
      <c r="J141" s="107">
        <f t="shared" si="6"/>
        <v>10.842136150234742</v>
      </c>
      <c r="K141" s="89">
        <f t="shared" si="7"/>
        <v>739</v>
      </c>
      <c r="L141" s="93">
        <f t="shared" si="8"/>
        <v>63</v>
      </c>
      <c r="M141" s="11">
        <v>4</v>
      </c>
      <c r="N141" s="11">
        <v>5</v>
      </c>
      <c r="O141" s="11">
        <v>1</v>
      </c>
      <c r="P141" s="56">
        <v>1</v>
      </c>
      <c r="Q141" s="56">
        <v>28</v>
      </c>
      <c r="R141" s="56">
        <v>7</v>
      </c>
      <c r="S141" s="56">
        <v>5</v>
      </c>
      <c r="T141" s="56"/>
      <c r="U141" s="56">
        <v>1</v>
      </c>
      <c r="V141" s="56">
        <v>3</v>
      </c>
      <c r="W141" s="56">
        <v>2</v>
      </c>
      <c r="X141" s="56">
        <v>17</v>
      </c>
      <c r="Y141">
        <v>20</v>
      </c>
      <c r="Z141" s="56">
        <v>3</v>
      </c>
      <c r="AA141" s="56">
        <v>3</v>
      </c>
      <c r="AB141" s="56">
        <v>31</v>
      </c>
      <c r="AC141" s="56">
        <v>23</v>
      </c>
      <c r="AD141" s="56">
        <v>12</v>
      </c>
      <c r="AE141" s="56">
        <v>4</v>
      </c>
      <c r="AF141" s="56">
        <v>2</v>
      </c>
      <c r="AG141" s="56">
        <v>16</v>
      </c>
      <c r="AH141" s="56">
        <v>40</v>
      </c>
      <c r="AI141" s="56">
        <v>14</v>
      </c>
      <c r="AJ141" s="56">
        <v>22</v>
      </c>
      <c r="AK141" s="56">
        <v>2</v>
      </c>
      <c r="AL141" s="56">
        <v>28</v>
      </c>
      <c r="AM141">
        <v>5</v>
      </c>
      <c r="AO141" s="56">
        <v>6</v>
      </c>
      <c r="AP141">
        <v>2</v>
      </c>
      <c r="AQ141">
        <v>24</v>
      </c>
      <c r="AR141">
        <v>4</v>
      </c>
      <c r="AS141">
        <v>9</v>
      </c>
      <c r="AT141">
        <v>5</v>
      </c>
      <c r="AU141">
        <v>20</v>
      </c>
      <c r="AV141">
        <v>11</v>
      </c>
      <c r="AW141">
        <v>20</v>
      </c>
      <c r="AX141">
        <v>11</v>
      </c>
      <c r="AY141">
        <v>32</v>
      </c>
      <c r="AZ141">
        <v>1</v>
      </c>
      <c r="BA141">
        <v>3</v>
      </c>
      <c r="BE141">
        <v>10</v>
      </c>
      <c r="BF141">
        <v>2</v>
      </c>
      <c r="BH141">
        <v>40</v>
      </c>
      <c r="BI141">
        <v>11</v>
      </c>
      <c r="BJ141">
        <v>3</v>
      </c>
      <c r="BK141">
        <v>7</v>
      </c>
      <c r="BL141">
        <v>32</v>
      </c>
      <c r="BM141">
        <v>12</v>
      </c>
      <c r="BN141">
        <v>10</v>
      </c>
      <c r="BO141">
        <v>2</v>
      </c>
      <c r="BP141">
        <v>16</v>
      </c>
      <c r="BQ141">
        <v>16</v>
      </c>
      <c r="BR141">
        <v>11</v>
      </c>
      <c r="BS141">
        <v>12</v>
      </c>
      <c r="BT141">
        <v>8</v>
      </c>
      <c r="BU141">
        <v>6</v>
      </c>
      <c r="BV141">
        <v>4</v>
      </c>
      <c r="BW141">
        <v>19</v>
      </c>
      <c r="BX141">
        <v>6</v>
      </c>
      <c r="BY141">
        <v>23</v>
      </c>
      <c r="BZ141">
        <v>17</v>
      </c>
      <c r="CA141">
        <v>5</v>
      </c>
      <c r="CB141">
        <v>16</v>
      </c>
      <c r="CC141">
        <v>4</v>
      </c>
    </row>
    <row r="142" spans="1:20" ht="12.75">
      <c r="A142" s="1" t="s">
        <v>158</v>
      </c>
      <c r="B142" s="36"/>
      <c r="C142" s="26">
        <v>0.11</v>
      </c>
      <c r="D142" s="73">
        <v>0.01</v>
      </c>
      <c r="E142" s="32">
        <v>0.13</v>
      </c>
      <c r="F142" s="73">
        <v>0.03</v>
      </c>
      <c r="G142" s="119" t="s">
        <v>334</v>
      </c>
      <c r="H142" s="17"/>
      <c r="I142" s="17">
        <v>0.05</v>
      </c>
      <c r="J142" s="107">
        <f t="shared" si="6"/>
        <v>0</v>
      </c>
      <c r="K142" s="89">
        <f t="shared" si="7"/>
        <v>0</v>
      </c>
      <c r="L142" s="93">
        <f t="shared" si="8"/>
        <v>0</v>
      </c>
      <c r="M142" s="11"/>
      <c r="N142" s="11"/>
      <c r="O142" s="11"/>
      <c r="S142" s="19"/>
      <c r="T142" s="19"/>
    </row>
    <row r="143" spans="1:80" ht="12.75">
      <c r="A143" s="1" t="s">
        <v>159</v>
      </c>
      <c r="B143" s="36">
        <v>45.28</v>
      </c>
      <c r="C143" s="26">
        <v>65.21</v>
      </c>
      <c r="D143" s="74">
        <v>75.44</v>
      </c>
      <c r="E143" s="32">
        <v>78.62</v>
      </c>
      <c r="F143" s="73">
        <v>49.23</v>
      </c>
      <c r="G143" s="78">
        <v>50.732658421672554</v>
      </c>
      <c r="H143" s="17">
        <v>61.22</v>
      </c>
      <c r="I143" s="17">
        <v>72.73</v>
      </c>
      <c r="J143" s="107">
        <f t="shared" si="6"/>
        <v>67.26819248826291</v>
      </c>
      <c r="K143" s="89">
        <f t="shared" si="7"/>
        <v>4585</v>
      </c>
      <c r="L143" s="93">
        <f t="shared" si="8"/>
        <v>59</v>
      </c>
      <c r="M143" s="11">
        <v>1</v>
      </c>
      <c r="N143" s="11">
        <v>202</v>
      </c>
      <c r="O143" s="11">
        <v>25</v>
      </c>
      <c r="P143" s="56">
        <v>12</v>
      </c>
      <c r="Q143" s="56">
        <v>15</v>
      </c>
      <c r="R143" s="56">
        <v>215</v>
      </c>
      <c r="S143" s="56">
        <v>5</v>
      </c>
      <c r="T143" s="56"/>
      <c r="U143" s="56">
        <v>266</v>
      </c>
      <c r="V143" s="56">
        <v>7</v>
      </c>
      <c r="W143" s="56">
        <v>345</v>
      </c>
      <c r="X143" s="56">
        <v>230</v>
      </c>
      <c r="Y143">
        <v>20</v>
      </c>
      <c r="Z143" s="56">
        <v>64</v>
      </c>
      <c r="AA143" s="56">
        <v>14</v>
      </c>
      <c r="AB143" s="56">
        <v>8</v>
      </c>
      <c r="AC143" s="56">
        <v>11</v>
      </c>
      <c r="AD143" s="56">
        <v>209</v>
      </c>
      <c r="AE143" s="56">
        <v>432</v>
      </c>
      <c r="AF143" s="56">
        <v>55</v>
      </c>
      <c r="AG143" s="56">
        <v>123</v>
      </c>
      <c r="AH143" s="56">
        <v>134</v>
      </c>
      <c r="AI143" s="56">
        <v>4</v>
      </c>
      <c r="AJ143" s="56">
        <v>53</v>
      </c>
      <c r="AK143" s="56">
        <v>107</v>
      </c>
      <c r="AL143" s="56">
        <v>5</v>
      </c>
      <c r="AN143">
        <v>370</v>
      </c>
      <c r="AO143" s="56">
        <v>4</v>
      </c>
      <c r="AP143">
        <v>101</v>
      </c>
      <c r="AQ143">
        <v>5</v>
      </c>
      <c r="AR143">
        <v>330</v>
      </c>
      <c r="AS143">
        <v>41</v>
      </c>
      <c r="AT143">
        <v>34</v>
      </c>
      <c r="AU143">
        <v>15</v>
      </c>
      <c r="AV143">
        <v>20</v>
      </c>
      <c r="AW143">
        <v>1</v>
      </c>
      <c r="AX143">
        <v>274</v>
      </c>
      <c r="AY143">
        <v>29</v>
      </c>
      <c r="AZ143">
        <v>6</v>
      </c>
      <c r="BA143">
        <v>39</v>
      </c>
      <c r="BB143">
        <v>2</v>
      </c>
      <c r="BC143">
        <v>36</v>
      </c>
      <c r="BE143">
        <v>90</v>
      </c>
      <c r="BF143">
        <v>11</v>
      </c>
      <c r="BG143">
        <v>5</v>
      </c>
      <c r="BH143">
        <v>50</v>
      </c>
      <c r="BI143">
        <v>7</v>
      </c>
      <c r="BJ143">
        <v>106</v>
      </c>
      <c r="BK143">
        <v>22</v>
      </c>
      <c r="BM143">
        <v>5</v>
      </c>
      <c r="BN143">
        <v>12</v>
      </c>
      <c r="BR143">
        <v>6</v>
      </c>
      <c r="BT143">
        <v>5</v>
      </c>
      <c r="BU143">
        <v>35</v>
      </c>
      <c r="BW143">
        <v>85</v>
      </c>
      <c r="BX143">
        <v>1</v>
      </c>
      <c r="BY143">
        <v>1</v>
      </c>
      <c r="BZ143">
        <v>3</v>
      </c>
      <c r="CA143">
        <v>222</v>
      </c>
      <c r="CB143">
        <v>50</v>
      </c>
    </row>
    <row r="144" spans="1:30" ht="13.5" thickBot="1">
      <c r="A144" s="1" t="s">
        <v>160</v>
      </c>
      <c r="B144" s="38">
        <v>0.01</v>
      </c>
      <c r="C144" s="30">
        <v>0.05</v>
      </c>
      <c r="D144" s="75">
        <v>0.01</v>
      </c>
      <c r="E144" s="34">
        <v>0.08</v>
      </c>
      <c r="F144" s="75">
        <v>0.16</v>
      </c>
      <c r="G144" s="79">
        <v>0.08325088339222617</v>
      </c>
      <c r="H144" s="106"/>
      <c r="I144" s="106"/>
      <c r="J144" s="108">
        <f t="shared" si="6"/>
        <v>0.029342723004694836</v>
      </c>
      <c r="K144" s="105">
        <f t="shared" si="7"/>
        <v>2</v>
      </c>
      <c r="L144" s="94">
        <f t="shared" si="8"/>
        <v>1</v>
      </c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9"/>
      <c r="X144" s="19"/>
      <c r="AA144">
        <v>2</v>
      </c>
      <c r="AC144" s="19"/>
      <c r="AD144" s="19"/>
    </row>
    <row r="145" spans="1:81" ht="13.5" thickBot="1">
      <c r="A145" s="1" t="s">
        <v>161</v>
      </c>
      <c r="B145" s="19">
        <f aca="true" t="shared" si="9" ref="B145:I145">SUM(B5:B144)</f>
        <v>536.6999999999999</v>
      </c>
      <c r="C145" s="19">
        <f t="shared" si="9"/>
        <v>397.18000000000006</v>
      </c>
      <c r="D145" s="19">
        <f t="shared" si="9"/>
        <v>387.53000000000003</v>
      </c>
      <c r="E145" s="19">
        <f t="shared" si="9"/>
        <v>462.75</v>
      </c>
      <c r="F145" s="19">
        <f t="shared" si="9"/>
        <v>454.69000000000005</v>
      </c>
      <c r="G145" s="19">
        <f t="shared" si="9"/>
        <v>530.6477470971357</v>
      </c>
      <c r="H145" s="19">
        <f t="shared" si="9"/>
        <v>413.6618884120171</v>
      </c>
      <c r="I145" s="19">
        <f t="shared" si="9"/>
        <v>599.97</v>
      </c>
      <c r="J145" s="109">
        <f t="shared" si="6"/>
        <v>552.7582159624413</v>
      </c>
      <c r="K145" s="92">
        <f>SUM(K5:K144)</f>
        <v>37676</v>
      </c>
      <c r="L145" s="89"/>
      <c r="M145" s="112">
        <f aca="true" t="shared" si="10" ref="M145:CC145">SUM(M5:M144)</f>
        <v>505</v>
      </c>
      <c r="N145" s="113">
        <f t="shared" si="10"/>
        <v>1031</v>
      </c>
      <c r="O145" s="113">
        <f t="shared" si="10"/>
        <v>276</v>
      </c>
      <c r="P145" s="113">
        <f t="shared" si="10"/>
        <v>553</v>
      </c>
      <c r="Q145" s="113">
        <f t="shared" si="10"/>
        <v>239</v>
      </c>
      <c r="R145" s="113">
        <f t="shared" si="10"/>
        <v>460</v>
      </c>
      <c r="S145" s="113">
        <f t="shared" si="10"/>
        <v>607</v>
      </c>
      <c r="T145" s="113">
        <f t="shared" si="10"/>
        <v>561</v>
      </c>
      <c r="U145" s="113">
        <f t="shared" si="10"/>
        <v>468</v>
      </c>
      <c r="V145" s="113">
        <f t="shared" si="10"/>
        <v>386</v>
      </c>
      <c r="W145" s="113">
        <f t="shared" si="10"/>
        <v>1268</v>
      </c>
      <c r="X145" s="113">
        <f t="shared" si="10"/>
        <v>596</v>
      </c>
      <c r="Y145" s="113">
        <f t="shared" si="10"/>
        <v>201</v>
      </c>
      <c r="Z145" s="113">
        <f t="shared" si="10"/>
        <v>497</v>
      </c>
      <c r="AA145" s="113">
        <f t="shared" si="10"/>
        <v>382</v>
      </c>
      <c r="AB145" s="113">
        <f t="shared" si="10"/>
        <v>306</v>
      </c>
      <c r="AC145" s="113">
        <f t="shared" si="10"/>
        <v>755</v>
      </c>
      <c r="AD145" s="113">
        <f t="shared" si="10"/>
        <v>957</v>
      </c>
      <c r="AE145" s="113">
        <f t="shared" si="10"/>
        <v>1415</v>
      </c>
      <c r="AF145" s="113">
        <f t="shared" si="10"/>
        <v>197</v>
      </c>
      <c r="AG145" s="113">
        <f t="shared" si="10"/>
        <v>1006</v>
      </c>
      <c r="AH145" s="113">
        <f t="shared" si="10"/>
        <v>949</v>
      </c>
      <c r="AI145" s="113">
        <f t="shared" si="10"/>
        <v>284</v>
      </c>
      <c r="AJ145" s="113">
        <f t="shared" si="10"/>
        <v>358</v>
      </c>
      <c r="AK145" s="113">
        <f t="shared" si="10"/>
        <v>634</v>
      </c>
      <c r="AL145" s="113">
        <f t="shared" si="10"/>
        <v>310</v>
      </c>
      <c r="AM145" s="113">
        <f t="shared" si="10"/>
        <v>443</v>
      </c>
      <c r="AN145" s="113">
        <f t="shared" si="10"/>
        <v>673</v>
      </c>
      <c r="AO145" s="113">
        <f t="shared" si="10"/>
        <v>442</v>
      </c>
      <c r="AP145" s="113">
        <f t="shared" si="10"/>
        <v>498</v>
      </c>
      <c r="AQ145" s="113">
        <f t="shared" si="10"/>
        <v>428</v>
      </c>
      <c r="AR145" s="113">
        <f t="shared" si="10"/>
        <v>682</v>
      </c>
      <c r="AS145" s="113">
        <f t="shared" si="10"/>
        <v>358</v>
      </c>
      <c r="AT145" s="113">
        <f t="shared" si="10"/>
        <v>571</v>
      </c>
      <c r="AU145" s="113">
        <f t="shared" si="10"/>
        <v>895</v>
      </c>
      <c r="AV145" s="113">
        <f t="shared" si="10"/>
        <v>543</v>
      </c>
      <c r="AW145" s="113">
        <f t="shared" si="10"/>
        <v>1058</v>
      </c>
      <c r="AX145" s="113">
        <f t="shared" si="10"/>
        <v>809</v>
      </c>
      <c r="AY145" s="113">
        <f t="shared" si="10"/>
        <v>249</v>
      </c>
      <c r="AZ145" s="113">
        <f t="shared" si="10"/>
        <v>753</v>
      </c>
      <c r="BA145" s="113">
        <f t="shared" si="10"/>
        <v>244</v>
      </c>
      <c r="BB145" s="113">
        <f t="shared" si="10"/>
        <v>273</v>
      </c>
      <c r="BC145" s="113">
        <f t="shared" si="10"/>
        <v>199</v>
      </c>
      <c r="BD145" s="113">
        <f t="shared" si="10"/>
        <v>88</v>
      </c>
      <c r="BE145" s="113">
        <f t="shared" si="10"/>
        <v>500</v>
      </c>
      <c r="BF145" s="113">
        <f t="shared" si="10"/>
        <v>245</v>
      </c>
      <c r="BG145" s="113">
        <f t="shared" si="10"/>
        <v>1909</v>
      </c>
      <c r="BH145" s="113">
        <f t="shared" si="10"/>
        <v>1130</v>
      </c>
      <c r="BI145" s="113">
        <f t="shared" si="10"/>
        <v>487</v>
      </c>
      <c r="BJ145" s="113">
        <f t="shared" si="10"/>
        <v>456</v>
      </c>
      <c r="BK145" s="113">
        <f t="shared" si="10"/>
        <v>640</v>
      </c>
      <c r="BL145" s="113">
        <f t="shared" si="10"/>
        <v>230</v>
      </c>
      <c r="BM145" s="113">
        <f t="shared" si="10"/>
        <v>607</v>
      </c>
      <c r="BN145" s="113">
        <f t="shared" si="10"/>
        <v>263</v>
      </c>
      <c r="BO145" s="113">
        <f t="shared" si="10"/>
        <v>704</v>
      </c>
      <c r="BP145" s="113">
        <f t="shared" si="10"/>
        <v>271</v>
      </c>
      <c r="BQ145" s="113">
        <f t="shared" si="10"/>
        <v>329</v>
      </c>
      <c r="BR145" s="113">
        <f t="shared" si="10"/>
        <v>430</v>
      </c>
      <c r="BS145" s="113">
        <f t="shared" si="10"/>
        <v>570</v>
      </c>
      <c r="BT145" s="113">
        <f t="shared" si="10"/>
        <v>723</v>
      </c>
      <c r="BU145" s="113">
        <f t="shared" si="10"/>
        <v>338</v>
      </c>
      <c r="BV145" s="113">
        <f t="shared" si="10"/>
        <v>450</v>
      </c>
      <c r="BW145" s="113">
        <f t="shared" si="10"/>
        <v>771</v>
      </c>
      <c r="BX145" s="113">
        <f t="shared" si="10"/>
        <v>222</v>
      </c>
      <c r="BY145" s="113">
        <f t="shared" si="10"/>
        <v>1147</v>
      </c>
      <c r="BZ145" s="113">
        <f t="shared" si="10"/>
        <v>198</v>
      </c>
      <c r="CA145" s="113">
        <f t="shared" si="10"/>
        <v>284</v>
      </c>
      <c r="CB145" s="113">
        <f t="shared" si="10"/>
        <v>321</v>
      </c>
      <c r="CC145" s="114">
        <f t="shared" si="10"/>
        <v>34</v>
      </c>
    </row>
    <row r="146" spans="1:81" ht="13.5" thickBot="1">
      <c r="A146" s="1" t="s">
        <v>162</v>
      </c>
      <c r="B146" s="76">
        <f aca="true" t="shared" si="11" ref="B146:G146">COUNTIF(B5:B144,"&gt;0")</f>
        <v>69</v>
      </c>
      <c r="C146" s="76">
        <f t="shared" si="11"/>
        <v>81</v>
      </c>
      <c r="D146" s="76">
        <f t="shared" si="11"/>
        <v>85</v>
      </c>
      <c r="E146" s="76">
        <f t="shared" si="11"/>
        <v>88</v>
      </c>
      <c r="F146" s="76">
        <f t="shared" si="11"/>
        <v>91</v>
      </c>
      <c r="G146" s="76">
        <f t="shared" si="11"/>
        <v>98</v>
      </c>
      <c r="H146" s="76">
        <f>COUNTIF(H5:H144,"&gt;0")</f>
        <v>73</v>
      </c>
      <c r="I146" s="76">
        <f>COUNTIF(I5:I144,"&gt;0")</f>
        <v>69</v>
      </c>
      <c r="J146" s="95">
        <f>COUNTIF(J5:J144,"&gt;0")</f>
        <v>85</v>
      </c>
      <c r="K146" s="96"/>
      <c r="L146" s="97"/>
      <c r="M146" s="115">
        <f aca="true" t="shared" si="12" ref="M146:AR146">COUNTA(M5:M144)</f>
        <v>18</v>
      </c>
      <c r="N146" s="116">
        <f t="shared" si="12"/>
        <v>34</v>
      </c>
      <c r="O146" s="116">
        <f t="shared" si="12"/>
        <v>15</v>
      </c>
      <c r="P146" s="116">
        <f t="shared" si="12"/>
        <v>31</v>
      </c>
      <c r="Q146" s="116">
        <f t="shared" si="12"/>
        <v>20</v>
      </c>
      <c r="R146" s="116">
        <f t="shared" si="12"/>
        <v>24</v>
      </c>
      <c r="S146" s="116">
        <f t="shared" si="12"/>
        <v>29</v>
      </c>
      <c r="T146" s="116">
        <f t="shared" si="12"/>
        <v>35</v>
      </c>
      <c r="U146" s="116">
        <f t="shared" si="12"/>
        <v>13</v>
      </c>
      <c r="V146" s="116">
        <f t="shared" si="12"/>
        <v>24</v>
      </c>
      <c r="W146" s="116">
        <f t="shared" si="12"/>
        <v>31</v>
      </c>
      <c r="X146" s="116">
        <f t="shared" si="12"/>
        <v>26</v>
      </c>
      <c r="Y146" s="116">
        <f t="shared" si="12"/>
        <v>19</v>
      </c>
      <c r="Z146" s="116">
        <f t="shared" si="12"/>
        <v>27</v>
      </c>
      <c r="AA146" s="116">
        <f t="shared" si="12"/>
        <v>24</v>
      </c>
      <c r="AB146" s="116">
        <f t="shared" si="12"/>
        <v>21</v>
      </c>
      <c r="AC146" s="116">
        <f t="shared" si="12"/>
        <v>28</v>
      </c>
      <c r="AD146" s="116">
        <f t="shared" si="12"/>
        <v>25</v>
      </c>
      <c r="AE146" s="116">
        <f t="shared" si="12"/>
        <v>24</v>
      </c>
      <c r="AF146" s="116">
        <f t="shared" si="12"/>
        <v>18</v>
      </c>
      <c r="AG146" s="116">
        <f t="shared" si="12"/>
        <v>29</v>
      </c>
      <c r="AH146" s="116">
        <f t="shared" si="12"/>
        <v>28</v>
      </c>
      <c r="AI146" s="116">
        <f t="shared" si="12"/>
        <v>19</v>
      </c>
      <c r="AJ146" s="116">
        <f t="shared" si="12"/>
        <v>23</v>
      </c>
      <c r="AK146" s="116">
        <f t="shared" si="12"/>
        <v>30</v>
      </c>
      <c r="AL146" s="116">
        <f t="shared" si="12"/>
        <v>26</v>
      </c>
      <c r="AM146" s="116">
        <f t="shared" si="12"/>
        <v>20</v>
      </c>
      <c r="AN146" s="116">
        <f t="shared" si="12"/>
        <v>17</v>
      </c>
      <c r="AO146" s="116">
        <f t="shared" si="12"/>
        <v>20</v>
      </c>
      <c r="AP146" s="116">
        <f t="shared" si="12"/>
        <v>42</v>
      </c>
      <c r="AQ146" s="116">
        <f t="shared" si="12"/>
        <v>28</v>
      </c>
      <c r="AR146" s="116">
        <f t="shared" si="12"/>
        <v>25</v>
      </c>
      <c r="AS146" s="116">
        <f aca="true" t="shared" si="13" ref="AS146:CC146">COUNTA(AS5:AS144)</f>
        <v>25</v>
      </c>
      <c r="AT146" s="116">
        <f t="shared" si="13"/>
        <v>30</v>
      </c>
      <c r="AU146" s="116">
        <f t="shared" si="13"/>
        <v>24</v>
      </c>
      <c r="AV146" s="116">
        <f t="shared" si="13"/>
        <v>21</v>
      </c>
      <c r="AW146" s="116">
        <f t="shared" si="13"/>
        <v>34</v>
      </c>
      <c r="AX146" s="116">
        <f t="shared" si="13"/>
        <v>25</v>
      </c>
      <c r="AY146" s="116">
        <f t="shared" si="13"/>
        <v>21</v>
      </c>
      <c r="AZ146" s="116">
        <f t="shared" si="13"/>
        <v>27</v>
      </c>
      <c r="BA146" s="116">
        <f t="shared" si="13"/>
        <v>21</v>
      </c>
      <c r="BB146" s="116">
        <f t="shared" si="13"/>
        <v>26</v>
      </c>
      <c r="BC146" s="116">
        <f t="shared" si="13"/>
        <v>25</v>
      </c>
      <c r="BD146" s="116">
        <f t="shared" si="13"/>
        <v>12</v>
      </c>
      <c r="BE146" s="116">
        <f t="shared" si="13"/>
        <v>25</v>
      </c>
      <c r="BF146" s="116">
        <f t="shared" si="13"/>
        <v>18</v>
      </c>
      <c r="BG146" s="116">
        <f t="shared" si="13"/>
        <v>27</v>
      </c>
      <c r="BH146" s="116">
        <f t="shared" si="13"/>
        <v>25</v>
      </c>
      <c r="BI146" s="116">
        <f t="shared" si="13"/>
        <v>21</v>
      </c>
      <c r="BJ146" s="116">
        <f t="shared" si="13"/>
        <v>23</v>
      </c>
      <c r="BK146" s="116">
        <f t="shared" si="13"/>
        <v>19</v>
      </c>
      <c r="BL146" s="116">
        <f t="shared" si="13"/>
        <v>12</v>
      </c>
      <c r="BM146" s="116">
        <f t="shared" si="13"/>
        <v>33</v>
      </c>
      <c r="BN146" s="116">
        <f t="shared" si="13"/>
        <v>21</v>
      </c>
      <c r="BO146" s="116">
        <f t="shared" si="13"/>
        <v>17</v>
      </c>
      <c r="BP146" s="116">
        <f t="shared" si="13"/>
        <v>14</v>
      </c>
      <c r="BQ146" s="116">
        <f t="shared" si="13"/>
        <v>18</v>
      </c>
      <c r="BR146" s="116">
        <f t="shared" si="13"/>
        <v>22</v>
      </c>
      <c r="BS146" s="116">
        <f t="shared" si="13"/>
        <v>19</v>
      </c>
      <c r="BT146" s="116">
        <f t="shared" si="13"/>
        <v>28</v>
      </c>
      <c r="BU146" s="116">
        <f t="shared" si="13"/>
        <v>31</v>
      </c>
      <c r="BV146" s="116">
        <f t="shared" si="13"/>
        <v>26</v>
      </c>
      <c r="BW146" s="116">
        <f t="shared" si="13"/>
        <v>29</v>
      </c>
      <c r="BX146" s="116">
        <f t="shared" si="13"/>
        <v>17</v>
      </c>
      <c r="BY146" s="116">
        <f t="shared" si="13"/>
        <v>22</v>
      </c>
      <c r="BZ146" s="116">
        <f t="shared" si="13"/>
        <v>21</v>
      </c>
      <c r="CA146" s="116">
        <f t="shared" si="13"/>
        <v>17</v>
      </c>
      <c r="CB146" s="116">
        <f t="shared" si="13"/>
        <v>22</v>
      </c>
      <c r="CC146" s="117">
        <f t="shared" si="13"/>
        <v>12</v>
      </c>
    </row>
    <row r="147" ht="13.5" thickTop="1"/>
    <row r="148" spans="7:13" ht="12.75">
      <c r="G148" s="1" t="s">
        <v>338</v>
      </c>
      <c r="M148" s="130">
        <f>AVERAGE(M146:CC146)</f>
        <v>23.52173913043478</v>
      </c>
    </row>
    <row r="149" spans="7:13" ht="12.75">
      <c r="G149" s="1" t="s">
        <v>392</v>
      </c>
      <c r="M149" s="130">
        <f>AVERAGE(M145:CC145)</f>
        <v>545.8840579710145</v>
      </c>
    </row>
    <row r="150" ht="12.75"/>
    <row r="151" ht="12.75"/>
    <row r="152" ht="12.75"/>
    <row r="153" ht="12.75"/>
    <row r="154" ht="12.75"/>
    <row r="155" ht="12.75"/>
  </sheetData>
  <mergeCells count="1">
    <mergeCell ref="H2:J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9"/>
  <sheetViews>
    <sheetView workbookViewId="0" topLeftCell="A1">
      <pane xSplit="1" ySplit="4" topLeftCell="D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49" sqref="P149"/>
    </sheetView>
  </sheetViews>
  <sheetFormatPr defaultColWidth="9.140625" defaultRowHeight="12.75"/>
  <cols>
    <col min="1" max="1" width="18.57421875" style="1" customWidth="1"/>
    <col min="2" max="7" width="6.57421875" style="3" customWidth="1"/>
    <col min="8" max="9" width="8.140625" style="3" customWidth="1"/>
    <col min="10" max="10" width="7.7109375" style="3" customWidth="1"/>
    <col min="11" max="11" width="8.00390625" style="0" customWidth="1"/>
    <col min="12" max="13" width="5.7109375" style="0" customWidth="1"/>
    <col min="14" max="14" width="5.8515625" style="0" customWidth="1"/>
    <col min="15" max="29" width="5.7109375" style="0" customWidth="1"/>
  </cols>
  <sheetData>
    <row r="1" spans="1:12" ht="12.75">
      <c r="A1" s="1" t="s">
        <v>255</v>
      </c>
      <c r="B1" s="49"/>
      <c r="L1" s="45"/>
    </row>
    <row r="2" spans="1:29" ht="135">
      <c r="A2" s="4"/>
      <c r="B2" s="152" t="s">
        <v>247</v>
      </c>
      <c r="C2" s="153"/>
      <c r="D2" s="153"/>
      <c r="E2" s="153"/>
      <c r="F2" s="153"/>
      <c r="G2" s="153"/>
      <c r="H2" s="153"/>
      <c r="I2" s="153"/>
      <c r="J2" s="42" t="s">
        <v>339</v>
      </c>
      <c r="K2" s="42" t="s">
        <v>239</v>
      </c>
      <c r="L2" s="46" t="s">
        <v>17</v>
      </c>
      <c r="M2" s="42" t="s">
        <v>1</v>
      </c>
      <c r="N2" s="41" t="s">
        <v>225</v>
      </c>
      <c r="O2" s="41" t="s">
        <v>226</v>
      </c>
      <c r="P2" s="41" t="s">
        <v>227</v>
      </c>
      <c r="Q2" s="41" t="s">
        <v>241</v>
      </c>
      <c r="R2" s="41" t="s">
        <v>229</v>
      </c>
      <c r="S2" s="41" t="s">
        <v>230</v>
      </c>
      <c r="T2" s="41" t="s">
        <v>231</v>
      </c>
      <c r="U2" s="41" t="s">
        <v>232</v>
      </c>
      <c r="V2" s="41" t="s">
        <v>233</v>
      </c>
      <c r="W2" s="41" t="s">
        <v>234</v>
      </c>
      <c r="X2" s="41" t="s">
        <v>235</v>
      </c>
      <c r="Y2" s="41" t="s">
        <v>236</v>
      </c>
      <c r="Z2" s="41" t="s">
        <v>237</v>
      </c>
      <c r="AA2" s="41" t="s">
        <v>238</v>
      </c>
      <c r="AB2" s="41" t="s">
        <v>242</v>
      </c>
      <c r="AC2" s="41" t="s">
        <v>243</v>
      </c>
    </row>
    <row r="3" spans="1:27" ht="12.75">
      <c r="A3" s="7" t="s">
        <v>18</v>
      </c>
      <c r="B3" s="47" t="s">
        <v>19</v>
      </c>
      <c r="C3" s="9" t="s">
        <v>20</v>
      </c>
      <c r="D3" s="9" t="s">
        <v>21</v>
      </c>
      <c r="E3" s="9" t="s">
        <v>22</v>
      </c>
      <c r="F3" s="9" t="s">
        <v>246</v>
      </c>
      <c r="G3" s="9" t="s">
        <v>273</v>
      </c>
      <c r="H3" s="9" t="s">
        <v>294</v>
      </c>
      <c r="I3" s="9" t="s">
        <v>308</v>
      </c>
      <c r="J3" s="9"/>
      <c r="K3" s="138" t="s">
        <v>340</v>
      </c>
      <c r="L3" s="103" t="s">
        <v>340</v>
      </c>
      <c r="M3" s="104" t="s">
        <v>340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9" ht="12.75">
      <c r="A4" s="44" t="s">
        <v>38</v>
      </c>
      <c r="B4" s="49">
        <v>189</v>
      </c>
      <c r="C4" s="3">
        <v>189</v>
      </c>
      <c r="D4" s="3">
        <v>189</v>
      </c>
      <c r="E4" s="3">
        <v>189</v>
      </c>
      <c r="F4" s="3">
        <v>189</v>
      </c>
      <c r="G4" s="3">
        <v>189</v>
      </c>
      <c r="H4" s="3">
        <v>189</v>
      </c>
      <c r="I4" s="3">
        <v>189</v>
      </c>
      <c r="J4" s="3">
        <v>189</v>
      </c>
      <c r="K4" s="139">
        <f>(L4)</f>
        <v>189.99999999999997</v>
      </c>
      <c r="L4" s="48">
        <f>SUM(N4:AC4)</f>
        <v>189.99999999999997</v>
      </c>
      <c r="M4" s="20">
        <f>COUNTA(N4:AC4)</f>
        <v>16</v>
      </c>
      <c r="N4">
        <v>11.2</v>
      </c>
      <c r="O4" s="31">
        <v>8.1</v>
      </c>
      <c r="P4" s="31">
        <v>17</v>
      </c>
      <c r="Q4" s="31">
        <v>11</v>
      </c>
      <c r="R4" s="53">
        <v>11</v>
      </c>
      <c r="S4" s="31">
        <v>11.1</v>
      </c>
      <c r="T4" s="31">
        <v>12.1</v>
      </c>
      <c r="U4" s="31">
        <v>10</v>
      </c>
      <c r="V4" s="31">
        <v>12</v>
      </c>
      <c r="W4" s="31">
        <v>12</v>
      </c>
      <c r="X4" s="31">
        <v>9.1</v>
      </c>
      <c r="Y4" s="31">
        <v>9.1</v>
      </c>
      <c r="Z4" s="31">
        <v>9.1</v>
      </c>
      <c r="AA4" s="31">
        <v>16</v>
      </c>
      <c r="AB4" s="31">
        <v>15.6</v>
      </c>
      <c r="AC4" s="31">
        <v>15.6</v>
      </c>
    </row>
    <row r="5" spans="1:22" ht="12.75">
      <c r="A5" s="16" t="s">
        <v>39</v>
      </c>
      <c r="B5" s="50">
        <v>0</v>
      </c>
      <c r="C5" s="23">
        <v>0.05291005291005291</v>
      </c>
      <c r="D5" s="23">
        <v>0.47619047619047616</v>
      </c>
      <c r="E5" s="23">
        <v>0.31746031746031744</v>
      </c>
      <c r="F5" s="23">
        <v>0</v>
      </c>
      <c r="G5" s="23">
        <v>0.26638252530633993</v>
      </c>
      <c r="H5" s="23">
        <v>0.053276505061267986</v>
      </c>
      <c r="I5" s="23">
        <v>0.05291005291005291</v>
      </c>
      <c r="J5" s="22">
        <f>(B5+C5+D5+E5+F5+G5+H5+I5)/8</f>
        <v>0.1523912412298134</v>
      </c>
      <c r="K5" s="128">
        <f aca="true" t="shared" si="0" ref="K5:K37">L5*10/$L$4</f>
        <v>0.05263157894736843</v>
      </c>
      <c r="L5" s="99">
        <f aca="true" t="shared" si="1" ref="L5:L37">SUM(N5:AC5)</f>
        <v>1</v>
      </c>
      <c r="M5" s="100">
        <f>COUNTA(N5:AC5)</f>
        <v>1</v>
      </c>
      <c r="V5">
        <v>1</v>
      </c>
    </row>
    <row r="6" spans="1:25" ht="12.75">
      <c r="A6" s="16" t="s">
        <v>40</v>
      </c>
      <c r="B6" s="50">
        <v>0</v>
      </c>
      <c r="C6" s="23">
        <v>0.10582010582010581</v>
      </c>
      <c r="D6" s="23">
        <v>0.10582010582010581</v>
      </c>
      <c r="E6" s="23">
        <v>0</v>
      </c>
      <c r="F6" s="23">
        <v>0</v>
      </c>
      <c r="G6" s="23">
        <v>0.053276505061267986</v>
      </c>
      <c r="H6" s="23">
        <v>0</v>
      </c>
      <c r="I6" s="23">
        <v>0</v>
      </c>
      <c r="J6" s="22">
        <f aca="true" t="shared" si="2" ref="J6:J70">(B6+C6+D6+E6+F6+G6+H6+I6)/8</f>
        <v>0.03311458958768495</v>
      </c>
      <c r="K6" s="129">
        <f t="shared" si="0"/>
        <v>0.10526315789473686</v>
      </c>
      <c r="L6" s="99">
        <f t="shared" si="1"/>
        <v>2</v>
      </c>
      <c r="M6" s="100">
        <f aca="true" t="shared" si="3" ref="M6:M74">COUNTA(N6:AC6)</f>
        <v>2</v>
      </c>
      <c r="P6">
        <v>1</v>
      </c>
      <c r="Y6">
        <v>1</v>
      </c>
    </row>
    <row r="7" spans="1:13" ht="12.75">
      <c r="A7" s="16" t="s">
        <v>41</v>
      </c>
      <c r="B7" s="50">
        <v>0.05291005291005291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2">
        <f t="shared" si="2"/>
        <v>0.006613756613756613</v>
      </c>
      <c r="K7" s="129">
        <f t="shared" si="0"/>
        <v>0</v>
      </c>
      <c r="L7" s="99">
        <f t="shared" si="1"/>
        <v>0</v>
      </c>
      <c r="M7" s="100">
        <f t="shared" si="3"/>
        <v>0</v>
      </c>
    </row>
    <row r="8" spans="1:13" ht="12.75">
      <c r="A8" s="16" t="s">
        <v>42</v>
      </c>
      <c r="B8" s="50">
        <v>0</v>
      </c>
      <c r="C8" s="23">
        <v>0</v>
      </c>
      <c r="D8" s="23">
        <v>0</v>
      </c>
      <c r="E8" s="23">
        <v>0</v>
      </c>
      <c r="F8" s="23">
        <v>0</v>
      </c>
      <c r="G8" s="23">
        <v>0.053276505061267986</v>
      </c>
      <c r="H8" s="23">
        <v>0</v>
      </c>
      <c r="I8" s="23">
        <v>0</v>
      </c>
      <c r="J8" s="22">
        <f t="shared" si="2"/>
        <v>0.006659563132658498</v>
      </c>
      <c r="K8" s="129">
        <f t="shared" si="0"/>
        <v>0</v>
      </c>
      <c r="L8" s="99">
        <f t="shared" si="1"/>
        <v>0</v>
      </c>
      <c r="M8" s="100">
        <f t="shared" si="3"/>
        <v>0</v>
      </c>
    </row>
    <row r="9" spans="1:13" ht="12.75">
      <c r="A9" s="16" t="s">
        <v>43</v>
      </c>
      <c r="B9" s="50">
        <v>0</v>
      </c>
      <c r="C9" s="23">
        <v>0</v>
      </c>
      <c r="D9" s="23">
        <v>0.05291005291005291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2">
        <f t="shared" si="2"/>
        <v>0.006613756613756613</v>
      </c>
      <c r="K9" s="129">
        <f t="shared" si="0"/>
        <v>0</v>
      </c>
      <c r="L9" s="99">
        <f t="shared" si="1"/>
        <v>0</v>
      </c>
      <c r="M9" s="100">
        <f t="shared" si="3"/>
        <v>0</v>
      </c>
    </row>
    <row r="10" spans="1:13" ht="12.75">
      <c r="A10" s="1" t="s">
        <v>44</v>
      </c>
      <c r="B10" s="50">
        <v>0</v>
      </c>
      <c r="C10" s="23">
        <v>0</v>
      </c>
      <c r="D10" s="23">
        <v>0.05291005291005291</v>
      </c>
      <c r="E10" s="23">
        <v>0</v>
      </c>
      <c r="F10" s="23">
        <v>0</v>
      </c>
      <c r="G10" s="23">
        <v>0.053276505061267986</v>
      </c>
      <c r="H10" s="23">
        <v>0</v>
      </c>
      <c r="I10" s="23">
        <v>0</v>
      </c>
      <c r="J10" s="22">
        <f t="shared" si="2"/>
        <v>0.013273319746415112</v>
      </c>
      <c r="K10" s="129">
        <f t="shared" si="0"/>
        <v>0</v>
      </c>
      <c r="L10" s="99">
        <f t="shared" si="1"/>
        <v>0</v>
      </c>
      <c r="M10" s="100">
        <f t="shared" si="3"/>
        <v>0</v>
      </c>
    </row>
    <row r="11" spans="1:13" ht="12.75">
      <c r="A11" s="1" t="s">
        <v>45</v>
      </c>
      <c r="B11" s="50">
        <v>0</v>
      </c>
      <c r="C11" s="23">
        <v>0</v>
      </c>
      <c r="D11" s="23">
        <v>0.05291005291005291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2">
        <f t="shared" si="2"/>
        <v>0.006613756613756613</v>
      </c>
      <c r="K11" s="129">
        <f t="shared" si="0"/>
        <v>0</v>
      </c>
      <c r="L11" s="99">
        <f t="shared" si="1"/>
        <v>0</v>
      </c>
      <c r="M11" s="100">
        <f t="shared" si="3"/>
        <v>0</v>
      </c>
    </row>
    <row r="12" spans="1:25" ht="12.75">
      <c r="A12" s="1" t="s">
        <v>46</v>
      </c>
      <c r="B12" s="50">
        <v>18.835978835978835</v>
      </c>
      <c r="C12" s="23">
        <v>25.66137566137566</v>
      </c>
      <c r="D12" s="23">
        <v>20.052910052910054</v>
      </c>
      <c r="E12" s="23">
        <v>23.12169312169312</v>
      </c>
      <c r="F12" s="23">
        <v>15.61001598295152</v>
      </c>
      <c r="G12" s="23">
        <v>4.581779435269047</v>
      </c>
      <c r="H12" s="23">
        <v>29.302077783697392</v>
      </c>
      <c r="I12" s="23">
        <v>55.13227513227513</v>
      </c>
      <c r="J12" s="22">
        <f t="shared" si="2"/>
        <v>24.037263250768845</v>
      </c>
      <c r="K12" s="129">
        <f t="shared" si="0"/>
        <v>1.0526315789473686</v>
      </c>
      <c r="L12" s="99">
        <f t="shared" si="1"/>
        <v>20</v>
      </c>
      <c r="M12" s="100">
        <f t="shared" si="3"/>
        <v>4</v>
      </c>
      <c r="P12">
        <v>10</v>
      </c>
      <c r="T12">
        <v>1</v>
      </c>
      <c r="V12">
        <v>2</v>
      </c>
      <c r="Y12">
        <v>7</v>
      </c>
    </row>
    <row r="13" spans="1:26" ht="12.75">
      <c r="A13" s="1" t="s">
        <v>47</v>
      </c>
      <c r="B13" s="50">
        <v>0.10582010582010581</v>
      </c>
      <c r="C13" s="23">
        <v>0.10582010582010581</v>
      </c>
      <c r="D13" s="23">
        <v>2.0105820105820107</v>
      </c>
      <c r="E13" s="23">
        <v>0.26455026455026454</v>
      </c>
      <c r="F13" s="23">
        <v>0.4262120404901439</v>
      </c>
      <c r="G13" s="23">
        <v>6.446457112413426</v>
      </c>
      <c r="H13" s="23">
        <v>0.6393180607352158</v>
      </c>
      <c r="I13" s="23">
        <v>0</v>
      </c>
      <c r="J13" s="22">
        <f t="shared" si="2"/>
        <v>1.249844962551409</v>
      </c>
      <c r="K13" s="129">
        <f t="shared" si="0"/>
        <v>0.10526315789473686</v>
      </c>
      <c r="L13" s="99">
        <f t="shared" si="1"/>
        <v>2</v>
      </c>
      <c r="M13" s="100">
        <f t="shared" si="3"/>
        <v>1</v>
      </c>
      <c r="Z13">
        <v>2</v>
      </c>
    </row>
    <row r="14" spans="1:29" ht="12.75">
      <c r="A14" s="1" t="s">
        <v>48</v>
      </c>
      <c r="B14" s="50">
        <v>35.29100529100529</v>
      </c>
      <c r="C14" s="23">
        <v>27.037037037037038</v>
      </c>
      <c r="D14" s="23">
        <v>34.02116402116402</v>
      </c>
      <c r="E14" s="23">
        <v>24.867724867724867</v>
      </c>
      <c r="F14" s="23">
        <v>24.347362812999467</v>
      </c>
      <c r="G14" s="23">
        <v>18.16728822589238</v>
      </c>
      <c r="H14" s="23">
        <v>29.515183803942463</v>
      </c>
      <c r="I14" s="23">
        <v>29.682539682539684</v>
      </c>
      <c r="J14" s="22">
        <f t="shared" si="2"/>
        <v>27.866163217788156</v>
      </c>
      <c r="K14" s="129">
        <f t="shared" si="0"/>
        <v>22.947368421052634</v>
      </c>
      <c r="L14" s="99">
        <f t="shared" si="1"/>
        <v>436</v>
      </c>
      <c r="M14" s="100">
        <f t="shared" si="3"/>
        <v>15</v>
      </c>
      <c r="N14">
        <v>16</v>
      </c>
      <c r="O14">
        <v>18</v>
      </c>
      <c r="P14">
        <v>10</v>
      </c>
      <c r="Q14">
        <v>57</v>
      </c>
      <c r="R14">
        <v>6</v>
      </c>
      <c r="T14">
        <v>21</v>
      </c>
      <c r="U14">
        <v>127</v>
      </c>
      <c r="V14">
        <v>39</v>
      </c>
      <c r="W14">
        <v>3</v>
      </c>
      <c r="X14">
        <v>21</v>
      </c>
      <c r="Y14">
        <v>36</v>
      </c>
      <c r="Z14">
        <v>44</v>
      </c>
      <c r="AA14">
        <v>31</v>
      </c>
      <c r="AB14">
        <v>5</v>
      </c>
      <c r="AC14">
        <v>2</v>
      </c>
    </row>
    <row r="15" spans="1:29" ht="12.75">
      <c r="A15" s="1" t="s">
        <v>49</v>
      </c>
      <c r="B15" s="50">
        <v>7.777777777777778</v>
      </c>
      <c r="C15" s="23">
        <v>16.03174603174603</v>
      </c>
      <c r="D15" s="23">
        <v>13.015873015873016</v>
      </c>
      <c r="E15" s="23">
        <v>20.52910052910053</v>
      </c>
      <c r="F15" s="23">
        <v>31.646244006393182</v>
      </c>
      <c r="G15" s="23">
        <v>33.88385721896644</v>
      </c>
      <c r="H15" s="23">
        <v>13.159296750133192</v>
      </c>
      <c r="I15" s="23">
        <v>12.804232804232804</v>
      </c>
      <c r="J15" s="22">
        <f t="shared" si="2"/>
        <v>18.606016016777872</v>
      </c>
      <c r="K15" s="129">
        <f t="shared" si="0"/>
        <v>71.36842105263159</v>
      </c>
      <c r="L15" s="99">
        <f t="shared" si="1"/>
        <v>1356</v>
      </c>
      <c r="M15" s="100">
        <f t="shared" si="3"/>
        <v>15</v>
      </c>
      <c r="N15">
        <v>61</v>
      </c>
      <c r="O15">
        <v>51</v>
      </c>
      <c r="P15">
        <v>284</v>
      </c>
      <c r="Q15">
        <v>309</v>
      </c>
      <c r="R15">
        <v>45</v>
      </c>
      <c r="S15">
        <v>53</v>
      </c>
      <c r="T15">
        <v>154</v>
      </c>
      <c r="U15">
        <v>82</v>
      </c>
      <c r="V15">
        <v>182</v>
      </c>
      <c r="W15">
        <v>6</v>
      </c>
      <c r="X15">
        <v>6</v>
      </c>
      <c r="Y15">
        <v>61</v>
      </c>
      <c r="Z15">
        <v>37</v>
      </c>
      <c r="AA15">
        <v>20</v>
      </c>
      <c r="AC15">
        <v>5</v>
      </c>
    </row>
    <row r="16" spans="1:13" ht="12.75">
      <c r="A16" s="1" t="s">
        <v>361</v>
      </c>
      <c r="B16" s="50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2">
        <f t="shared" si="2"/>
        <v>0</v>
      </c>
      <c r="K16" s="129">
        <f>L16*10/$L$4</f>
        <v>0</v>
      </c>
      <c r="L16" s="99">
        <f>SUM(N16:AC16)</f>
        <v>0</v>
      </c>
      <c r="M16" s="100">
        <f>COUNTA(N16:AC16)</f>
        <v>0</v>
      </c>
    </row>
    <row r="17" spans="1:13" ht="12.75">
      <c r="A17" s="1" t="s">
        <v>50</v>
      </c>
      <c r="B17" s="50">
        <v>0</v>
      </c>
      <c r="C17" s="23">
        <v>0.15873015873015872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2">
        <f t="shared" si="2"/>
        <v>0.01984126984126984</v>
      </c>
      <c r="K17" s="129">
        <f t="shared" si="0"/>
        <v>0</v>
      </c>
      <c r="L17" s="99">
        <f t="shared" si="1"/>
        <v>0</v>
      </c>
      <c r="M17" s="100">
        <f t="shared" si="3"/>
        <v>0</v>
      </c>
    </row>
    <row r="18" spans="1:13" ht="12.75">
      <c r="A18" s="1" t="s">
        <v>51</v>
      </c>
      <c r="B18" s="50">
        <v>0</v>
      </c>
      <c r="C18" s="23">
        <v>0</v>
      </c>
      <c r="D18" s="23">
        <v>0.05291005291005291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2">
        <f t="shared" si="2"/>
        <v>0.006613756613756613</v>
      </c>
      <c r="K18" s="129">
        <f t="shared" si="0"/>
        <v>0</v>
      </c>
      <c r="L18" s="99">
        <f t="shared" si="1"/>
        <v>0</v>
      </c>
      <c r="M18" s="100">
        <f t="shared" si="3"/>
        <v>0</v>
      </c>
    </row>
    <row r="19" spans="1:13" ht="12.75">
      <c r="A19" s="1" t="s">
        <v>52</v>
      </c>
      <c r="B19" s="50">
        <v>0</v>
      </c>
      <c r="C19" s="23">
        <v>0</v>
      </c>
      <c r="D19" s="23">
        <v>0.05291005291005291</v>
      </c>
      <c r="E19" s="23">
        <v>0</v>
      </c>
      <c r="F19" s="23">
        <v>0.10655301012253597</v>
      </c>
      <c r="G19" s="23">
        <v>0</v>
      </c>
      <c r="H19" s="23">
        <v>0</v>
      </c>
      <c r="I19" s="23">
        <v>0</v>
      </c>
      <c r="J19" s="22">
        <f t="shared" si="2"/>
        <v>0.01993288287907361</v>
      </c>
      <c r="K19" s="129">
        <f t="shared" si="0"/>
        <v>0</v>
      </c>
      <c r="L19" s="99">
        <f t="shared" si="1"/>
        <v>0</v>
      </c>
      <c r="M19" s="100">
        <f t="shared" si="3"/>
        <v>0</v>
      </c>
    </row>
    <row r="20" spans="1:27" ht="12.75">
      <c r="A20" s="1" t="s">
        <v>53</v>
      </c>
      <c r="B20" s="50">
        <v>0</v>
      </c>
      <c r="C20" s="23">
        <v>0</v>
      </c>
      <c r="D20" s="23">
        <v>0.05291005291005291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2">
        <f t="shared" si="2"/>
        <v>0.006613756613756613</v>
      </c>
      <c r="K20" s="129">
        <f t="shared" si="0"/>
        <v>0.05263157894736843</v>
      </c>
      <c r="L20" s="99">
        <f t="shared" si="1"/>
        <v>1</v>
      </c>
      <c r="M20" s="100">
        <f t="shared" si="3"/>
        <v>1</v>
      </c>
      <c r="AA20">
        <v>1</v>
      </c>
    </row>
    <row r="21" spans="1:29" ht="12.75">
      <c r="A21" s="1" t="s">
        <v>54</v>
      </c>
      <c r="B21" s="50">
        <v>60.15873015873016</v>
      </c>
      <c r="C21" s="23">
        <v>26.03174603174603</v>
      </c>
      <c r="D21" s="23">
        <v>72.80423280423281</v>
      </c>
      <c r="E21" s="23">
        <v>27.3015873015873</v>
      </c>
      <c r="F21" s="23">
        <v>55.0879062333511</v>
      </c>
      <c r="G21" s="23">
        <v>124.02770378263186</v>
      </c>
      <c r="H21" s="23">
        <v>131.2733084709643</v>
      </c>
      <c r="I21" s="23">
        <v>68.62433862433862</v>
      </c>
      <c r="J21" s="22">
        <f t="shared" si="2"/>
        <v>70.66369417594777</v>
      </c>
      <c r="K21" s="129">
        <f t="shared" si="0"/>
        <v>51.842105263157904</v>
      </c>
      <c r="L21" s="99">
        <f t="shared" si="1"/>
        <v>985</v>
      </c>
      <c r="M21" s="100">
        <f t="shared" si="3"/>
        <v>14</v>
      </c>
      <c r="N21">
        <v>153</v>
      </c>
      <c r="O21">
        <v>75</v>
      </c>
      <c r="P21">
        <v>62</v>
      </c>
      <c r="Q21">
        <v>153</v>
      </c>
      <c r="R21">
        <v>10</v>
      </c>
      <c r="T21">
        <v>6</v>
      </c>
      <c r="U21">
        <v>119</v>
      </c>
      <c r="V21">
        <v>5</v>
      </c>
      <c r="W21">
        <v>3</v>
      </c>
      <c r="X21">
        <v>8</v>
      </c>
      <c r="Y21">
        <v>86</v>
      </c>
      <c r="Z21">
        <v>50</v>
      </c>
      <c r="AA21">
        <v>227</v>
      </c>
      <c r="AC21">
        <v>28</v>
      </c>
    </row>
    <row r="22" spans="1:13" ht="12.75">
      <c r="A22" s="1" t="s">
        <v>215</v>
      </c>
      <c r="B22" s="50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2">
        <f t="shared" si="2"/>
        <v>0</v>
      </c>
      <c r="K22" s="129">
        <f t="shared" si="0"/>
        <v>0</v>
      </c>
      <c r="L22" s="99">
        <f t="shared" si="1"/>
        <v>0</v>
      </c>
      <c r="M22" s="100">
        <f t="shared" si="3"/>
        <v>0</v>
      </c>
    </row>
    <row r="23" spans="1:13" ht="12.75">
      <c r="A23" s="1" t="s">
        <v>55</v>
      </c>
      <c r="B23" s="50">
        <v>0</v>
      </c>
      <c r="C23" s="23">
        <v>0.05291005291005291</v>
      </c>
      <c r="D23" s="23">
        <v>0</v>
      </c>
      <c r="E23" s="23">
        <v>0</v>
      </c>
      <c r="F23" s="23">
        <v>0</v>
      </c>
      <c r="G23" s="23">
        <v>0.053276505061267986</v>
      </c>
      <c r="H23" s="23">
        <v>0.10655301012253597</v>
      </c>
      <c r="I23" s="23">
        <v>0</v>
      </c>
      <c r="J23" s="22">
        <f t="shared" si="2"/>
        <v>0.026592446011732107</v>
      </c>
      <c r="K23" s="129">
        <f t="shared" si="0"/>
        <v>0</v>
      </c>
      <c r="L23" s="99">
        <f t="shared" si="1"/>
        <v>0</v>
      </c>
      <c r="M23" s="100">
        <f t="shared" si="3"/>
        <v>0</v>
      </c>
    </row>
    <row r="24" spans="1:29" ht="12.75">
      <c r="A24" s="1" t="s">
        <v>56</v>
      </c>
      <c r="B24" s="50">
        <v>349.15343915343914</v>
      </c>
      <c r="C24" s="23">
        <v>129.20634920634922</v>
      </c>
      <c r="D24" s="23">
        <v>506.2433862433862</v>
      </c>
      <c r="E24" s="23">
        <v>294.92063492063494</v>
      </c>
      <c r="F24" s="23">
        <v>344.6457112413426</v>
      </c>
      <c r="G24" s="23">
        <v>578.6893979754929</v>
      </c>
      <c r="H24" s="23">
        <v>2281.885988279169</v>
      </c>
      <c r="I24" s="23">
        <v>403.3862433862434</v>
      </c>
      <c r="J24" s="22">
        <f t="shared" si="2"/>
        <v>611.0163938007572</v>
      </c>
      <c r="K24" s="129">
        <f t="shared" si="0"/>
        <v>273.421052631579</v>
      </c>
      <c r="L24" s="99">
        <f t="shared" si="1"/>
        <v>5195</v>
      </c>
      <c r="M24" s="100">
        <f t="shared" si="3"/>
        <v>12</v>
      </c>
      <c r="N24">
        <v>406</v>
      </c>
      <c r="P24">
        <v>6</v>
      </c>
      <c r="Q24">
        <v>1145</v>
      </c>
      <c r="T24">
        <v>48</v>
      </c>
      <c r="U24">
        <v>1985</v>
      </c>
      <c r="V24">
        <v>27</v>
      </c>
      <c r="X24">
        <v>590</v>
      </c>
      <c r="Y24">
        <v>432</v>
      </c>
      <c r="Z24">
        <v>115</v>
      </c>
      <c r="AA24">
        <v>412</v>
      </c>
      <c r="AB24">
        <v>12</v>
      </c>
      <c r="AC24">
        <v>17</v>
      </c>
    </row>
    <row r="25" spans="1:26" ht="12.75">
      <c r="A25" s="1" t="s">
        <v>57</v>
      </c>
      <c r="B25" s="50">
        <v>0.15873015873015872</v>
      </c>
      <c r="C25" s="23">
        <v>1.693121693121693</v>
      </c>
      <c r="D25" s="23">
        <v>0.9523809523809523</v>
      </c>
      <c r="E25" s="23">
        <v>1.0582010582010581</v>
      </c>
      <c r="F25" s="23">
        <v>0.6925945657964838</v>
      </c>
      <c r="G25" s="23">
        <v>0.6393180607352158</v>
      </c>
      <c r="H25" s="23">
        <v>1.2786361214704316</v>
      </c>
      <c r="I25" s="23">
        <v>0.21164021164021163</v>
      </c>
      <c r="J25" s="22">
        <f t="shared" si="2"/>
        <v>0.8355778527595255</v>
      </c>
      <c r="K25" s="129">
        <f t="shared" si="0"/>
        <v>0.7894736842105264</v>
      </c>
      <c r="L25" s="99">
        <f t="shared" si="1"/>
        <v>15</v>
      </c>
      <c r="M25" s="100">
        <f t="shared" si="3"/>
        <v>2</v>
      </c>
      <c r="Q25">
        <v>12</v>
      </c>
      <c r="Z25">
        <v>3</v>
      </c>
    </row>
    <row r="26" spans="1:13" ht="12.75">
      <c r="A26" s="1" t="s">
        <v>58</v>
      </c>
      <c r="B26" s="50">
        <v>0.05291005291005291</v>
      </c>
      <c r="C26" s="23">
        <v>0</v>
      </c>
      <c r="D26" s="23">
        <v>0.05291005291005291</v>
      </c>
      <c r="E26" s="23">
        <v>0.21164021164021163</v>
      </c>
      <c r="F26" s="23">
        <v>0</v>
      </c>
      <c r="G26" s="23">
        <v>0</v>
      </c>
      <c r="H26" s="23">
        <v>0</v>
      </c>
      <c r="I26" s="23">
        <v>0.05291005291005291</v>
      </c>
      <c r="J26" s="22">
        <f t="shared" si="2"/>
        <v>0.046296296296296294</v>
      </c>
      <c r="K26" s="129">
        <f t="shared" si="0"/>
        <v>0</v>
      </c>
      <c r="L26" s="99">
        <f t="shared" si="1"/>
        <v>0</v>
      </c>
      <c r="M26" s="100">
        <f t="shared" si="3"/>
        <v>0</v>
      </c>
    </row>
    <row r="27" spans="1:25" ht="12.75">
      <c r="A27" s="1" t="s">
        <v>59</v>
      </c>
      <c r="B27" s="50">
        <v>20.423280423280424</v>
      </c>
      <c r="C27" s="23">
        <v>69.04761904761905</v>
      </c>
      <c r="D27" s="23">
        <v>79.8941798941799</v>
      </c>
      <c r="E27" s="23">
        <v>32.698412698412696</v>
      </c>
      <c r="F27" s="23">
        <v>9.802876931273309</v>
      </c>
      <c r="G27" s="23">
        <v>75.06659563132659</v>
      </c>
      <c r="H27" s="23">
        <v>24.02770378263186</v>
      </c>
      <c r="I27" s="23">
        <v>24.70899470899471</v>
      </c>
      <c r="J27" s="22">
        <f t="shared" si="2"/>
        <v>41.958707889714816</v>
      </c>
      <c r="K27" s="129">
        <f t="shared" si="0"/>
        <v>44.57894736842106</v>
      </c>
      <c r="L27" s="99">
        <f t="shared" si="1"/>
        <v>847</v>
      </c>
      <c r="M27" s="100">
        <f t="shared" si="3"/>
        <v>7</v>
      </c>
      <c r="N27">
        <v>215</v>
      </c>
      <c r="O27">
        <v>44</v>
      </c>
      <c r="P27">
        <v>442</v>
      </c>
      <c r="R27">
        <v>105</v>
      </c>
      <c r="T27">
        <v>2</v>
      </c>
      <c r="V27">
        <v>12</v>
      </c>
      <c r="Y27">
        <v>27</v>
      </c>
    </row>
    <row r="28" spans="1:13" ht="12.75">
      <c r="A28" s="1" t="s">
        <v>60</v>
      </c>
      <c r="B28" s="50">
        <v>0</v>
      </c>
      <c r="C28" s="23">
        <v>2.1164021164021163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2">
        <f t="shared" si="2"/>
        <v>0.26455026455026454</v>
      </c>
      <c r="K28" s="129">
        <f t="shared" si="0"/>
        <v>0</v>
      </c>
      <c r="L28" s="99">
        <f t="shared" si="1"/>
        <v>0</v>
      </c>
      <c r="M28" s="100">
        <f t="shared" si="3"/>
        <v>0</v>
      </c>
    </row>
    <row r="29" spans="1:20" ht="12.75">
      <c r="A29" s="1" t="s">
        <v>61</v>
      </c>
      <c r="B29" s="50">
        <v>0.05291005291005291</v>
      </c>
      <c r="C29" s="23">
        <v>0.5291005291005291</v>
      </c>
      <c r="D29" s="23">
        <v>1.3227513227513228</v>
      </c>
      <c r="E29" s="23">
        <v>1.3227513227513228</v>
      </c>
      <c r="F29" s="23">
        <v>0.26638252530633993</v>
      </c>
      <c r="G29" s="23">
        <v>0.6925945657964838</v>
      </c>
      <c r="H29" s="23">
        <v>0.8524240809802878</v>
      </c>
      <c r="I29" s="23">
        <v>0</v>
      </c>
      <c r="J29" s="22">
        <f t="shared" si="2"/>
        <v>0.6298642999495423</v>
      </c>
      <c r="K29" s="129">
        <f t="shared" si="0"/>
        <v>1.3157894736842106</v>
      </c>
      <c r="L29" s="99">
        <f t="shared" si="1"/>
        <v>25</v>
      </c>
      <c r="M29" s="100">
        <f t="shared" si="3"/>
        <v>3</v>
      </c>
      <c r="N29">
        <v>15</v>
      </c>
      <c r="P29">
        <v>9</v>
      </c>
      <c r="T29">
        <v>1</v>
      </c>
    </row>
    <row r="30" spans="1:27" ht="12.75">
      <c r="A30" s="1" t="s">
        <v>62</v>
      </c>
      <c r="B30" s="50">
        <v>0.47619047619047616</v>
      </c>
      <c r="C30" s="23">
        <v>0.8465608465608465</v>
      </c>
      <c r="D30" s="23">
        <v>5.502645502645502</v>
      </c>
      <c r="E30" s="23">
        <v>0.7936507936507936</v>
      </c>
      <c r="F30" s="23">
        <v>0.10655301012253597</v>
      </c>
      <c r="G30" s="23">
        <v>0.37293553542887586</v>
      </c>
      <c r="H30" s="23">
        <v>0.15982951518380395</v>
      </c>
      <c r="I30" s="23">
        <v>0.21164021164021163</v>
      </c>
      <c r="J30" s="22">
        <f t="shared" si="2"/>
        <v>1.0587507364278808</v>
      </c>
      <c r="K30" s="129">
        <f t="shared" si="0"/>
        <v>0.31578947368421056</v>
      </c>
      <c r="L30" s="99">
        <f t="shared" si="1"/>
        <v>6</v>
      </c>
      <c r="M30" s="100">
        <f t="shared" si="3"/>
        <v>4</v>
      </c>
      <c r="P30">
        <v>1</v>
      </c>
      <c r="T30">
        <v>3</v>
      </c>
      <c r="Y30">
        <v>1</v>
      </c>
      <c r="AA30">
        <v>1</v>
      </c>
    </row>
    <row r="31" spans="1:29" ht="12.75">
      <c r="A31" s="1" t="s">
        <v>63</v>
      </c>
      <c r="B31" s="50">
        <v>100.42328042328042</v>
      </c>
      <c r="C31" s="23">
        <v>93.80952380952381</v>
      </c>
      <c r="D31" s="23">
        <v>179.57671957671957</v>
      </c>
      <c r="E31" s="23">
        <v>157.77777777777777</v>
      </c>
      <c r="F31" s="23">
        <v>124.61374533830582</v>
      </c>
      <c r="G31" s="23">
        <v>164.0916355887054</v>
      </c>
      <c r="H31" s="23">
        <v>213.95844432605222</v>
      </c>
      <c r="I31" s="23">
        <v>683.8624338624338</v>
      </c>
      <c r="J31" s="22">
        <f t="shared" si="2"/>
        <v>214.76419508784986</v>
      </c>
      <c r="K31" s="129">
        <f t="shared" si="0"/>
        <v>111.2105263157895</v>
      </c>
      <c r="L31" s="99">
        <f t="shared" si="1"/>
        <v>2113</v>
      </c>
      <c r="M31" s="100">
        <f t="shared" si="3"/>
        <v>13</v>
      </c>
      <c r="N31">
        <v>71</v>
      </c>
      <c r="O31">
        <v>184</v>
      </c>
      <c r="P31">
        <v>197</v>
      </c>
      <c r="Q31">
        <v>30</v>
      </c>
      <c r="R31">
        <v>390</v>
      </c>
      <c r="T31">
        <v>88</v>
      </c>
      <c r="U31">
        <v>2</v>
      </c>
      <c r="V31">
        <v>165</v>
      </c>
      <c r="X31">
        <v>184</v>
      </c>
      <c r="Y31">
        <v>389</v>
      </c>
      <c r="Z31">
        <v>290</v>
      </c>
      <c r="AA31">
        <v>113</v>
      </c>
      <c r="AC31">
        <v>10</v>
      </c>
    </row>
    <row r="32" spans="1:26" ht="12.75">
      <c r="A32" s="1" t="s">
        <v>64</v>
      </c>
      <c r="B32" s="50">
        <v>1.216931216931217</v>
      </c>
      <c r="C32" s="23">
        <v>1.0052910052910053</v>
      </c>
      <c r="D32" s="23">
        <v>1.6402116402116402</v>
      </c>
      <c r="E32" s="23">
        <v>1.164021164021164</v>
      </c>
      <c r="F32" s="23">
        <v>1.6515716568993075</v>
      </c>
      <c r="G32" s="23">
        <v>3.462972828982419</v>
      </c>
      <c r="H32" s="23">
        <v>2.2908897176345233</v>
      </c>
      <c r="I32" s="23">
        <v>2.2751322751322753</v>
      </c>
      <c r="J32" s="22">
        <f t="shared" si="2"/>
        <v>1.8383776881379439</v>
      </c>
      <c r="K32" s="129">
        <f t="shared" si="0"/>
        <v>1.1578947368421055</v>
      </c>
      <c r="L32" s="99">
        <f t="shared" si="1"/>
        <v>22</v>
      </c>
      <c r="M32" s="100">
        <f t="shared" si="3"/>
        <v>5</v>
      </c>
      <c r="Q32">
        <v>10</v>
      </c>
      <c r="V32">
        <v>2</v>
      </c>
      <c r="X32">
        <v>1</v>
      </c>
      <c r="Y32">
        <v>8</v>
      </c>
      <c r="Z32">
        <v>1</v>
      </c>
    </row>
    <row r="33" spans="1:26" ht="12.75">
      <c r="A33" s="1" t="s">
        <v>65</v>
      </c>
      <c r="B33" s="50">
        <v>1.4285714285714286</v>
      </c>
      <c r="C33" s="23">
        <v>3.121693121693122</v>
      </c>
      <c r="D33" s="23">
        <v>4.550264550264551</v>
      </c>
      <c r="E33" s="23">
        <v>3.6507936507936507</v>
      </c>
      <c r="F33" s="23">
        <v>1.9712306872669154</v>
      </c>
      <c r="G33" s="23">
        <v>5.647309536494406</v>
      </c>
      <c r="H33" s="23">
        <v>0.7458710708577517</v>
      </c>
      <c r="I33" s="23">
        <v>5.608465608465608</v>
      </c>
      <c r="J33" s="22">
        <f t="shared" si="2"/>
        <v>3.3405249568009294</v>
      </c>
      <c r="K33" s="129">
        <f t="shared" si="0"/>
        <v>6.105263157894738</v>
      </c>
      <c r="L33" s="99">
        <f t="shared" si="1"/>
        <v>116</v>
      </c>
      <c r="M33" s="100">
        <f t="shared" si="3"/>
        <v>6</v>
      </c>
      <c r="O33">
        <v>44</v>
      </c>
      <c r="P33">
        <v>63</v>
      </c>
      <c r="R33">
        <v>1</v>
      </c>
      <c r="V33">
        <v>2</v>
      </c>
      <c r="Y33">
        <v>5</v>
      </c>
      <c r="Z33">
        <v>1</v>
      </c>
    </row>
    <row r="34" spans="1:29" ht="12.75">
      <c r="A34" s="1" t="s">
        <v>66</v>
      </c>
      <c r="B34" s="50">
        <v>33.22751322751323</v>
      </c>
      <c r="C34" s="23">
        <v>21.21693121693122</v>
      </c>
      <c r="D34" s="23">
        <v>56.98412698412698</v>
      </c>
      <c r="E34" s="23">
        <v>21.48148148148148</v>
      </c>
      <c r="F34" s="23">
        <v>25.14651038891849</v>
      </c>
      <c r="G34" s="23">
        <v>39.477890250399575</v>
      </c>
      <c r="H34" s="23">
        <v>36.814064997336175</v>
      </c>
      <c r="I34" s="23">
        <v>154.65608465608466</v>
      </c>
      <c r="J34" s="22">
        <f t="shared" si="2"/>
        <v>48.62557540034898</v>
      </c>
      <c r="K34" s="129">
        <f t="shared" si="0"/>
        <v>34.05263157894738</v>
      </c>
      <c r="L34" s="99">
        <f t="shared" si="1"/>
        <v>647</v>
      </c>
      <c r="M34" s="100">
        <f t="shared" si="3"/>
        <v>16</v>
      </c>
      <c r="N34">
        <v>30</v>
      </c>
      <c r="O34">
        <v>43</v>
      </c>
      <c r="P34">
        <v>34</v>
      </c>
      <c r="Q34">
        <v>18</v>
      </c>
      <c r="R34">
        <v>7</v>
      </c>
      <c r="S34">
        <v>3</v>
      </c>
      <c r="T34">
        <v>12</v>
      </c>
      <c r="U34">
        <v>40</v>
      </c>
      <c r="V34">
        <v>69</v>
      </c>
      <c r="W34">
        <v>3</v>
      </c>
      <c r="X34">
        <v>39</v>
      </c>
      <c r="Y34">
        <v>22</v>
      </c>
      <c r="Z34">
        <v>220</v>
      </c>
      <c r="AA34">
        <v>72</v>
      </c>
      <c r="AB34">
        <v>33</v>
      </c>
      <c r="AC34">
        <v>2</v>
      </c>
    </row>
    <row r="35" spans="1:28" ht="12.75">
      <c r="A35" s="1" t="s">
        <v>67</v>
      </c>
      <c r="B35" s="50">
        <v>4.126984126984127</v>
      </c>
      <c r="C35" s="23">
        <v>3.121693121693122</v>
      </c>
      <c r="D35" s="23">
        <v>2.433862433862434</v>
      </c>
      <c r="E35" s="23">
        <v>1.5343915343915344</v>
      </c>
      <c r="F35" s="23">
        <v>4.901438465636654</v>
      </c>
      <c r="G35" s="23">
        <v>5.753862546616943</v>
      </c>
      <c r="H35" s="23">
        <v>4.635055940330314</v>
      </c>
      <c r="I35" s="23">
        <v>5.079365079365079</v>
      </c>
      <c r="J35" s="22">
        <f t="shared" si="2"/>
        <v>3.9483316561100263</v>
      </c>
      <c r="K35" s="129">
        <f t="shared" si="0"/>
        <v>3.3684210526315796</v>
      </c>
      <c r="L35" s="99">
        <f t="shared" si="1"/>
        <v>64</v>
      </c>
      <c r="M35" s="100">
        <f t="shared" si="3"/>
        <v>14</v>
      </c>
      <c r="N35">
        <v>4</v>
      </c>
      <c r="O35">
        <v>7</v>
      </c>
      <c r="P35">
        <v>1</v>
      </c>
      <c r="Q35">
        <v>2</v>
      </c>
      <c r="R35">
        <v>11</v>
      </c>
      <c r="S35">
        <v>2</v>
      </c>
      <c r="T35">
        <v>3</v>
      </c>
      <c r="U35">
        <v>7</v>
      </c>
      <c r="V35">
        <v>9</v>
      </c>
      <c r="X35">
        <v>7</v>
      </c>
      <c r="Y35">
        <v>3</v>
      </c>
      <c r="Z35">
        <v>2</v>
      </c>
      <c r="AA35">
        <v>3</v>
      </c>
      <c r="AB35">
        <v>3</v>
      </c>
    </row>
    <row r="36" spans="1:29" ht="12.75">
      <c r="A36" s="1" t="s">
        <v>68</v>
      </c>
      <c r="B36" s="50">
        <v>0.10582010582010581</v>
      </c>
      <c r="C36" s="23">
        <v>0.15873015873015872</v>
      </c>
      <c r="D36" s="23">
        <v>0.10582010582010581</v>
      </c>
      <c r="E36" s="23">
        <v>0.15873015873015872</v>
      </c>
      <c r="F36" s="23">
        <v>0.26638252530633993</v>
      </c>
      <c r="G36" s="23">
        <v>0.053276505061267986</v>
      </c>
      <c r="H36" s="23">
        <v>0.15982951518380395</v>
      </c>
      <c r="I36" s="23">
        <v>0.21164021164021163</v>
      </c>
      <c r="J36" s="22">
        <f t="shared" si="2"/>
        <v>0.15252866078651905</v>
      </c>
      <c r="K36" s="129">
        <f t="shared" si="0"/>
        <v>0.15789473684210528</v>
      </c>
      <c r="L36" s="99">
        <f t="shared" si="1"/>
        <v>3</v>
      </c>
      <c r="M36" s="100">
        <f t="shared" si="3"/>
        <v>2</v>
      </c>
      <c r="AA36">
        <v>2</v>
      </c>
      <c r="AC36">
        <v>1</v>
      </c>
    </row>
    <row r="37" spans="1:29" ht="12.75">
      <c r="A37" s="1" t="s">
        <v>69</v>
      </c>
      <c r="B37" s="50">
        <v>0.8994708994708994</v>
      </c>
      <c r="C37" s="23">
        <v>0.5291005291005291</v>
      </c>
      <c r="D37" s="23">
        <v>1.0052910052910053</v>
      </c>
      <c r="E37" s="23">
        <v>0.31746031746031744</v>
      </c>
      <c r="F37" s="23">
        <v>0.37293553542887586</v>
      </c>
      <c r="G37" s="23">
        <v>0.8524240809802878</v>
      </c>
      <c r="H37" s="23">
        <v>0.4262120404901439</v>
      </c>
      <c r="I37" s="23">
        <v>0.9523809523809523</v>
      </c>
      <c r="J37" s="22">
        <f t="shared" si="2"/>
        <v>0.6694094200753764</v>
      </c>
      <c r="K37" s="129">
        <f t="shared" si="0"/>
        <v>0.6315789473684211</v>
      </c>
      <c r="L37" s="99">
        <f t="shared" si="1"/>
        <v>12</v>
      </c>
      <c r="M37" s="100">
        <f t="shared" si="3"/>
        <v>7</v>
      </c>
      <c r="O37">
        <v>2</v>
      </c>
      <c r="R37">
        <v>1</v>
      </c>
      <c r="U37">
        <v>2</v>
      </c>
      <c r="X37">
        <v>2</v>
      </c>
      <c r="Y37">
        <v>1</v>
      </c>
      <c r="AA37">
        <v>3</v>
      </c>
      <c r="AC37">
        <v>1</v>
      </c>
    </row>
    <row r="38" spans="1:29" ht="12.75">
      <c r="A38" s="1" t="s">
        <v>70</v>
      </c>
      <c r="B38" s="50">
        <v>0.10582010582010581</v>
      </c>
      <c r="C38" s="23">
        <v>0.21164021164021163</v>
      </c>
      <c r="D38" s="23">
        <v>0.10582010582010581</v>
      </c>
      <c r="E38" s="23">
        <v>0</v>
      </c>
      <c r="F38" s="23">
        <v>0.053276505061267986</v>
      </c>
      <c r="G38" s="23">
        <v>0.7458710708577517</v>
      </c>
      <c r="H38" s="23">
        <v>0.47948854555141185</v>
      </c>
      <c r="I38" s="23">
        <v>0.26455026455026454</v>
      </c>
      <c r="J38" s="22">
        <f t="shared" si="2"/>
        <v>0.24580835116263994</v>
      </c>
      <c r="K38" s="129">
        <f aca="true" t="shared" si="4" ref="K38:K69">L38*10/$L$4</f>
        <v>0.21052631578947373</v>
      </c>
      <c r="L38" s="99">
        <f aca="true" t="shared" si="5" ref="L38:L69">SUM(N38:AC38)</f>
        <v>4</v>
      </c>
      <c r="M38" s="100">
        <f t="shared" si="3"/>
        <v>3</v>
      </c>
      <c r="P38">
        <v>2</v>
      </c>
      <c r="T38">
        <v>1</v>
      </c>
      <c r="AC38">
        <v>1</v>
      </c>
    </row>
    <row r="39" spans="1:13" ht="12.75">
      <c r="A39" s="1" t="s">
        <v>71</v>
      </c>
      <c r="B39" s="50">
        <v>0</v>
      </c>
      <c r="C39" s="23">
        <v>0</v>
      </c>
      <c r="D39" s="23">
        <v>0.10582010582010581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2">
        <f t="shared" si="2"/>
        <v>0.013227513227513227</v>
      </c>
      <c r="K39" s="129">
        <f t="shared" si="4"/>
        <v>0</v>
      </c>
      <c r="L39" s="99">
        <f t="shared" si="5"/>
        <v>0</v>
      </c>
      <c r="M39" s="100">
        <f t="shared" si="3"/>
        <v>0</v>
      </c>
    </row>
    <row r="40" spans="1:13" ht="12.75">
      <c r="A40" s="1" t="s">
        <v>72</v>
      </c>
      <c r="B40" s="50">
        <v>0.21164021164021163</v>
      </c>
      <c r="C40" s="23">
        <v>0.31746031746031744</v>
      </c>
      <c r="D40" s="23">
        <v>0.15873015873015872</v>
      </c>
      <c r="E40" s="23">
        <v>0</v>
      </c>
      <c r="F40" s="23">
        <v>0.3196590303676079</v>
      </c>
      <c r="G40" s="23">
        <v>0.053276505061267986</v>
      </c>
      <c r="H40" s="23">
        <v>0.053276505061267986</v>
      </c>
      <c r="I40" s="23">
        <v>0</v>
      </c>
      <c r="J40" s="22">
        <f t="shared" si="2"/>
        <v>0.13925534104010395</v>
      </c>
      <c r="K40" s="129">
        <f t="shared" si="4"/>
        <v>0</v>
      </c>
      <c r="L40" s="99">
        <f t="shared" si="5"/>
        <v>0</v>
      </c>
      <c r="M40" s="100">
        <f t="shared" si="3"/>
        <v>0</v>
      </c>
    </row>
    <row r="41" spans="1:13" ht="12.75">
      <c r="A41" s="1" t="s">
        <v>279</v>
      </c>
      <c r="B41" s="50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2">
        <f t="shared" si="2"/>
        <v>0</v>
      </c>
      <c r="K41" s="129">
        <f t="shared" si="4"/>
        <v>0</v>
      </c>
      <c r="L41" s="99">
        <f t="shared" si="5"/>
        <v>0</v>
      </c>
      <c r="M41" s="100">
        <f>COUNTA(N41:AC41)</f>
        <v>0</v>
      </c>
    </row>
    <row r="42" spans="1:13" ht="12.75">
      <c r="A42" s="1" t="s">
        <v>73</v>
      </c>
      <c r="B42" s="50">
        <v>0.05291005291005291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2">
        <f t="shared" si="2"/>
        <v>0.006613756613756613</v>
      </c>
      <c r="K42" s="129">
        <f t="shared" si="4"/>
        <v>0</v>
      </c>
      <c r="L42" s="99">
        <f t="shared" si="5"/>
        <v>0</v>
      </c>
      <c r="M42" s="100">
        <f t="shared" si="3"/>
        <v>0</v>
      </c>
    </row>
    <row r="43" spans="1:13" ht="12.75">
      <c r="A43" s="1" t="s">
        <v>74</v>
      </c>
      <c r="B43" s="50">
        <v>0</v>
      </c>
      <c r="C43" s="23">
        <v>0</v>
      </c>
      <c r="D43" s="23">
        <v>0.05291005291005291</v>
      </c>
      <c r="E43" s="23">
        <v>0.05291005291005291</v>
      </c>
      <c r="F43" s="23">
        <v>0</v>
      </c>
      <c r="G43" s="23">
        <v>0</v>
      </c>
      <c r="H43" s="23">
        <v>0</v>
      </c>
      <c r="I43" s="23">
        <v>0</v>
      </c>
      <c r="J43" s="22">
        <f t="shared" si="2"/>
        <v>0.013227513227513227</v>
      </c>
      <c r="K43" s="129">
        <f t="shared" si="4"/>
        <v>0</v>
      </c>
      <c r="L43" s="99">
        <f t="shared" si="5"/>
        <v>0</v>
      </c>
      <c r="M43" s="100">
        <f t="shared" si="3"/>
        <v>0</v>
      </c>
    </row>
    <row r="44" spans="1:19" ht="12.75">
      <c r="A44" s="1" t="s">
        <v>75</v>
      </c>
      <c r="B44" s="50">
        <v>0.05291005291005291</v>
      </c>
      <c r="C44" s="23">
        <v>0</v>
      </c>
      <c r="D44" s="23">
        <v>0.05291005291005291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2">
        <f t="shared" si="2"/>
        <v>0.013227513227513227</v>
      </c>
      <c r="K44" s="129">
        <f t="shared" si="4"/>
        <v>0.05263157894736843</v>
      </c>
      <c r="L44" s="99">
        <f t="shared" si="5"/>
        <v>1</v>
      </c>
      <c r="M44" s="100">
        <f t="shared" si="3"/>
        <v>1</v>
      </c>
      <c r="S44">
        <v>1</v>
      </c>
    </row>
    <row r="45" spans="1:13" ht="12.75">
      <c r="A45" s="1" t="s">
        <v>211</v>
      </c>
      <c r="B45" s="50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2">
        <f t="shared" si="2"/>
        <v>0</v>
      </c>
      <c r="K45" s="129">
        <f t="shared" si="4"/>
        <v>0</v>
      </c>
      <c r="L45" s="99">
        <f t="shared" si="5"/>
        <v>0</v>
      </c>
      <c r="M45" s="100">
        <f t="shared" si="3"/>
        <v>0</v>
      </c>
    </row>
    <row r="46" spans="1:15" ht="12.75">
      <c r="A46" s="1" t="s">
        <v>76</v>
      </c>
      <c r="B46" s="50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2">
        <f t="shared" si="2"/>
        <v>0</v>
      </c>
      <c r="K46" s="129">
        <f t="shared" si="4"/>
        <v>0.05263157894736843</v>
      </c>
      <c r="L46" s="99">
        <f t="shared" si="5"/>
        <v>1</v>
      </c>
      <c r="M46" s="100">
        <f t="shared" si="3"/>
        <v>1</v>
      </c>
      <c r="O46">
        <v>1</v>
      </c>
    </row>
    <row r="47" spans="1:13" ht="12.75">
      <c r="A47" s="1" t="s">
        <v>77</v>
      </c>
      <c r="B47" s="50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2">
        <f t="shared" si="2"/>
        <v>0</v>
      </c>
      <c r="K47" s="129">
        <f t="shared" si="4"/>
        <v>0</v>
      </c>
      <c r="L47" s="99">
        <f t="shared" si="5"/>
        <v>0</v>
      </c>
      <c r="M47" s="100">
        <f t="shared" si="3"/>
        <v>0</v>
      </c>
    </row>
    <row r="48" spans="1:13" ht="12.75">
      <c r="A48" s="1" t="s">
        <v>78</v>
      </c>
      <c r="B48" s="50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2">
        <f t="shared" si="2"/>
        <v>0</v>
      </c>
      <c r="K48" s="129">
        <f t="shared" si="4"/>
        <v>0</v>
      </c>
      <c r="L48" s="99">
        <f t="shared" si="5"/>
        <v>0</v>
      </c>
      <c r="M48" s="100">
        <f t="shared" si="3"/>
        <v>0</v>
      </c>
    </row>
    <row r="49" spans="1:25" ht="12.75">
      <c r="A49" s="1" t="s">
        <v>79</v>
      </c>
      <c r="B49" s="50">
        <v>0</v>
      </c>
      <c r="C49" s="23">
        <v>0</v>
      </c>
      <c r="D49" s="23">
        <v>0.42328042328042326</v>
      </c>
      <c r="E49" s="23">
        <v>0.26455026455026454</v>
      </c>
      <c r="F49" s="23">
        <v>0.15982951518380395</v>
      </c>
      <c r="G49" s="23">
        <v>0.10655301012253597</v>
      </c>
      <c r="H49" s="23">
        <v>0.10655301012253597</v>
      </c>
      <c r="I49" s="23">
        <v>0.10582010582010581</v>
      </c>
      <c r="J49" s="22">
        <f t="shared" si="2"/>
        <v>0.14582329113495868</v>
      </c>
      <c r="K49" s="129">
        <f t="shared" si="4"/>
        <v>0.15789473684210528</v>
      </c>
      <c r="L49" s="99">
        <f t="shared" si="5"/>
        <v>3</v>
      </c>
      <c r="M49" s="100">
        <f t="shared" si="3"/>
        <v>1</v>
      </c>
      <c r="Y49">
        <v>3</v>
      </c>
    </row>
    <row r="50" spans="1:13" ht="12.75">
      <c r="A50" s="1" t="s">
        <v>274</v>
      </c>
      <c r="B50" s="50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2">
        <f t="shared" si="2"/>
        <v>0</v>
      </c>
      <c r="K50" s="129">
        <f t="shared" si="4"/>
        <v>0</v>
      </c>
      <c r="L50" s="99">
        <f t="shared" si="5"/>
        <v>0</v>
      </c>
      <c r="M50" s="100">
        <f>COUNTA(N50:AC50)</f>
        <v>0</v>
      </c>
    </row>
    <row r="51" spans="1:27" ht="12.75">
      <c r="A51" s="1" t="s">
        <v>80</v>
      </c>
      <c r="B51" s="50">
        <v>1.3227513227513228</v>
      </c>
      <c r="C51" s="23">
        <v>2.433862433862434</v>
      </c>
      <c r="D51" s="23">
        <v>3.015873015873016</v>
      </c>
      <c r="E51" s="23">
        <v>6.507936507936508</v>
      </c>
      <c r="F51" s="23">
        <v>2.7703782631859353</v>
      </c>
      <c r="G51" s="23">
        <v>21.15077250932339</v>
      </c>
      <c r="H51" s="23">
        <v>7.511987213638786</v>
      </c>
      <c r="I51" s="23">
        <v>0.15873015873015872</v>
      </c>
      <c r="J51" s="22">
        <f t="shared" si="2"/>
        <v>5.609036428162693</v>
      </c>
      <c r="K51" s="129">
        <f t="shared" si="4"/>
        <v>4.3157894736842115</v>
      </c>
      <c r="L51" s="99">
        <f t="shared" si="5"/>
        <v>82</v>
      </c>
      <c r="M51" s="100">
        <f t="shared" si="3"/>
        <v>3</v>
      </c>
      <c r="Q51">
        <v>50</v>
      </c>
      <c r="X51">
        <v>11</v>
      </c>
      <c r="AA51">
        <v>21</v>
      </c>
    </row>
    <row r="52" spans="1:13" ht="12.75">
      <c r="A52" s="1" t="s">
        <v>307</v>
      </c>
      <c r="B52" s="50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0.10655301012253597</v>
      </c>
      <c r="I52" s="23">
        <v>0</v>
      </c>
      <c r="J52" s="22">
        <f t="shared" si="2"/>
        <v>0.013319126265316996</v>
      </c>
      <c r="K52" s="129">
        <f t="shared" si="4"/>
        <v>0</v>
      </c>
      <c r="L52" s="99">
        <f t="shared" si="5"/>
        <v>0</v>
      </c>
      <c r="M52" s="100">
        <f>COUNTA(N52:AC52)</f>
        <v>0</v>
      </c>
    </row>
    <row r="53" spans="1:13" ht="12.75">
      <c r="A53" s="1" t="s">
        <v>81</v>
      </c>
      <c r="B53" s="50">
        <v>0</v>
      </c>
      <c r="C53" s="23">
        <v>0</v>
      </c>
      <c r="D53" s="23">
        <v>0.10582010582010581</v>
      </c>
      <c r="E53" s="23">
        <v>0</v>
      </c>
      <c r="F53" s="23">
        <v>0.10655301012253597</v>
      </c>
      <c r="G53" s="23">
        <v>0.10655301012253597</v>
      </c>
      <c r="H53" s="23">
        <v>0.37293553542887586</v>
      </c>
      <c r="I53" s="23">
        <v>0</v>
      </c>
      <c r="J53" s="22">
        <f t="shared" si="2"/>
        <v>0.0864827076867567</v>
      </c>
      <c r="K53" s="129">
        <f t="shared" si="4"/>
        <v>0</v>
      </c>
      <c r="L53" s="99">
        <f t="shared" si="5"/>
        <v>0</v>
      </c>
      <c r="M53" s="100">
        <f t="shared" si="3"/>
        <v>0</v>
      </c>
    </row>
    <row r="54" spans="1:28" ht="12.75">
      <c r="A54" s="1" t="s">
        <v>82</v>
      </c>
      <c r="B54" s="50">
        <v>0.05291005291005291</v>
      </c>
      <c r="C54" s="23">
        <v>0.05291005291005291</v>
      </c>
      <c r="D54" s="23">
        <v>0.26455026455026454</v>
      </c>
      <c r="E54" s="23">
        <v>0.05291005291005291</v>
      </c>
      <c r="F54" s="23">
        <v>0.8524240809802878</v>
      </c>
      <c r="G54" s="23">
        <v>1.2253596164091636</v>
      </c>
      <c r="H54" s="23">
        <v>0.6393180607352158</v>
      </c>
      <c r="I54" s="23">
        <v>0.10582010582010581</v>
      </c>
      <c r="J54" s="22">
        <f t="shared" si="2"/>
        <v>0.4057752859031495</v>
      </c>
      <c r="K54" s="129">
        <f t="shared" si="4"/>
        <v>0.05263157894736843</v>
      </c>
      <c r="L54" s="99">
        <f t="shared" si="5"/>
        <v>1</v>
      </c>
      <c r="M54" s="100">
        <f t="shared" si="3"/>
        <v>1</v>
      </c>
      <c r="AB54">
        <v>1</v>
      </c>
    </row>
    <row r="55" spans="1:13" ht="12.75">
      <c r="A55" s="1" t="s">
        <v>83</v>
      </c>
      <c r="B55" s="50">
        <v>0</v>
      </c>
      <c r="C55" s="23">
        <v>0</v>
      </c>
      <c r="D55" s="23">
        <v>0.05291005291005291</v>
      </c>
      <c r="E55" s="23">
        <v>0</v>
      </c>
      <c r="F55" s="23">
        <v>0</v>
      </c>
      <c r="G55" s="23">
        <v>0.3196590303676079</v>
      </c>
      <c r="H55" s="23">
        <v>0.15982951518380395</v>
      </c>
      <c r="I55" s="23">
        <v>0</v>
      </c>
      <c r="J55" s="22">
        <f t="shared" si="2"/>
        <v>0.0665498248076831</v>
      </c>
      <c r="K55" s="129">
        <f t="shared" si="4"/>
        <v>0</v>
      </c>
      <c r="L55" s="99">
        <f t="shared" si="5"/>
        <v>0</v>
      </c>
      <c r="M55" s="100">
        <f t="shared" si="3"/>
        <v>0</v>
      </c>
    </row>
    <row r="56" spans="1:26" ht="12.75">
      <c r="A56" s="1" t="s">
        <v>84</v>
      </c>
      <c r="B56" s="50">
        <v>0</v>
      </c>
      <c r="C56" s="23">
        <v>0.05291005291005291</v>
      </c>
      <c r="D56" s="23">
        <v>0.21164021164021163</v>
      </c>
      <c r="E56" s="23">
        <v>0.37037037037037035</v>
      </c>
      <c r="F56" s="23">
        <v>0.053276505061267986</v>
      </c>
      <c r="G56" s="23">
        <v>0.6393180607352158</v>
      </c>
      <c r="H56" s="23">
        <v>0.21310602024507194</v>
      </c>
      <c r="I56" s="23">
        <v>0</v>
      </c>
      <c r="J56" s="22">
        <f t="shared" si="2"/>
        <v>0.19257765262027382</v>
      </c>
      <c r="K56" s="129">
        <f t="shared" si="4"/>
        <v>0.10526315789473686</v>
      </c>
      <c r="L56" s="99">
        <f t="shared" si="5"/>
        <v>2</v>
      </c>
      <c r="M56" s="100">
        <f t="shared" si="3"/>
        <v>2</v>
      </c>
      <c r="U56">
        <v>1</v>
      </c>
      <c r="Z56">
        <v>1</v>
      </c>
    </row>
    <row r="57" spans="1:20" ht="12.75">
      <c r="A57" s="1" t="s">
        <v>85</v>
      </c>
      <c r="B57" s="50">
        <v>0.05291005291005291</v>
      </c>
      <c r="C57" s="23">
        <v>1.0052910052910053</v>
      </c>
      <c r="D57" s="23">
        <v>2.1164021164021163</v>
      </c>
      <c r="E57" s="23">
        <v>1.5873015873015872</v>
      </c>
      <c r="F57" s="23">
        <v>0</v>
      </c>
      <c r="G57" s="23">
        <v>0</v>
      </c>
      <c r="H57" s="23">
        <v>2.717101758124667</v>
      </c>
      <c r="I57" s="23">
        <v>0.7407407407407407</v>
      </c>
      <c r="J57" s="22">
        <f t="shared" si="2"/>
        <v>1.0274684075962712</v>
      </c>
      <c r="K57" s="129">
        <f t="shared" si="4"/>
        <v>0.05263157894736843</v>
      </c>
      <c r="L57" s="99">
        <f t="shared" si="5"/>
        <v>1</v>
      </c>
      <c r="M57" s="100">
        <f t="shared" si="3"/>
        <v>1</v>
      </c>
      <c r="T57">
        <v>1</v>
      </c>
    </row>
    <row r="58" spans="1:13" ht="12.75">
      <c r="A58" s="1" t="s">
        <v>86</v>
      </c>
      <c r="B58" s="50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2">
        <f t="shared" si="2"/>
        <v>0</v>
      </c>
      <c r="K58" s="129">
        <f t="shared" si="4"/>
        <v>0</v>
      </c>
      <c r="L58" s="99">
        <f t="shared" si="5"/>
        <v>0</v>
      </c>
      <c r="M58" s="100">
        <f t="shared" si="3"/>
        <v>0</v>
      </c>
    </row>
    <row r="59" spans="1:20" ht="12.75">
      <c r="A59" s="1" t="s">
        <v>269</v>
      </c>
      <c r="B59" s="50">
        <v>0</v>
      </c>
      <c r="C59" s="23">
        <v>0</v>
      </c>
      <c r="D59" s="23">
        <v>0</v>
      </c>
      <c r="E59" s="23">
        <v>0</v>
      </c>
      <c r="F59" s="23">
        <v>0.053276505061267986</v>
      </c>
      <c r="G59" s="23">
        <v>0</v>
      </c>
      <c r="H59" s="23">
        <v>0</v>
      </c>
      <c r="I59" s="23">
        <v>0.10582010582010581</v>
      </c>
      <c r="J59" s="22">
        <f t="shared" si="2"/>
        <v>0.019887076360171726</v>
      </c>
      <c r="K59" s="129">
        <f t="shared" si="4"/>
        <v>0.05263157894736843</v>
      </c>
      <c r="L59" s="99">
        <f t="shared" si="5"/>
        <v>1</v>
      </c>
      <c r="M59" s="100">
        <f>COUNTA(N59:AC59)</f>
        <v>1</v>
      </c>
      <c r="T59">
        <v>1</v>
      </c>
    </row>
    <row r="60" spans="1:27" ht="12.75">
      <c r="A60" s="1" t="s">
        <v>87</v>
      </c>
      <c r="B60" s="50">
        <v>0</v>
      </c>
      <c r="C60" s="23">
        <v>0</v>
      </c>
      <c r="D60" s="23">
        <v>0</v>
      </c>
      <c r="E60" s="23">
        <v>0</v>
      </c>
      <c r="F60" s="23">
        <v>0.21310602024507194</v>
      </c>
      <c r="G60" s="23">
        <v>0</v>
      </c>
      <c r="H60" s="23">
        <v>0.053276505061267986</v>
      </c>
      <c r="I60" s="23">
        <v>0.10582010582010581</v>
      </c>
      <c r="J60" s="22">
        <f t="shared" si="2"/>
        <v>0.04652532889080572</v>
      </c>
      <c r="K60" s="129">
        <f t="shared" si="4"/>
        <v>0.31578947368421056</v>
      </c>
      <c r="L60" s="99">
        <f t="shared" si="5"/>
        <v>6</v>
      </c>
      <c r="M60" s="100">
        <f t="shared" si="3"/>
        <v>3</v>
      </c>
      <c r="T60">
        <v>1</v>
      </c>
      <c r="Y60">
        <v>4</v>
      </c>
      <c r="AA60">
        <v>1</v>
      </c>
    </row>
    <row r="61" spans="1:27" ht="12.75">
      <c r="A61" s="1" t="s">
        <v>88</v>
      </c>
      <c r="B61" s="50">
        <v>14.656084656084657</v>
      </c>
      <c r="C61" s="23">
        <v>23.49206349206349</v>
      </c>
      <c r="D61" s="23">
        <v>10.582010582010582</v>
      </c>
      <c r="E61" s="23">
        <v>21.64021164021164</v>
      </c>
      <c r="F61" s="23">
        <v>32.711774107618545</v>
      </c>
      <c r="G61" s="23">
        <v>11.134789557805009</v>
      </c>
      <c r="H61" s="23">
        <v>7.032498668087374</v>
      </c>
      <c r="I61" s="23">
        <v>17.83068783068783</v>
      </c>
      <c r="J61" s="22">
        <f t="shared" si="2"/>
        <v>17.38501506682114</v>
      </c>
      <c r="K61" s="129">
        <f t="shared" si="4"/>
        <v>58.10526315789475</v>
      </c>
      <c r="L61" s="99">
        <f t="shared" si="5"/>
        <v>1104</v>
      </c>
      <c r="M61" s="100">
        <f t="shared" si="3"/>
        <v>13</v>
      </c>
      <c r="N61">
        <v>105</v>
      </c>
      <c r="O61">
        <v>21</v>
      </c>
      <c r="P61">
        <v>128</v>
      </c>
      <c r="Q61">
        <v>92</v>
      </c>
      <c r="R61">
        <v>60</v>
      </c>
      <c r="T61">
        <v>171</v>
      </c>
      <c r="U61">
        <v>5</v>
      </c>
      <c r="V61">
        <v>130</v>
      </c>
      <c r="W61">
        <v>181</v>
      </c>
      <c r="X61">
        <v>16</v>
      </c>
      <c r="Y61">
        <v>84</v>
      </c>
      <c r="Z61">
        <v>66</v>
      </c>
      <c r="AA61">
        <v>45</v>
      </c>
    </row>
    <row r="62" spans="1:13" ht="12.75">
      <c r="A62" s="1" t="s">
        <v>89</v>
      </c>
      <c r="B62" s="50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0.053276505061267986</v>
      </c>
      <c r="H62" s="23">
        <v>0</v>
      </c>
      <c r="I62" s="23">
        <v>0</v>
      </c>
      <c r="J62" s="22">
        <f t="shared" si="2"/>
        <v>0.006659563132658498</v>
      </c>
      <c r="K62" s="129">
        <f t="shared" si="4"/>
        <v>0</v>
      </c>
      <c r="L62" s="99">
        <f t="shared" si="5"/>
        <v>0</v>
      </c>
      <c r="M62" s="100">
        <f t="shared" si="3"/>
        <v>0</v>
      </c>
    </row>
    <row r="63" spans="1:28" ht="12.75">
      <c r="A63" s="1" t="s">
        <v>90</v>
      </c>
      <c r="B63" s="50">
        <v>45.767195767195766</v>
      </c>
      <c r="C63" s="23">
        <v>40.63492063492063</v>
      </c>
      <c r="D63" s="23">
        <v>17.037037037037038</v>
      </c>
      <c r="E63" s="23">
        <v>15.396825396825397</v>
      </c>
      <c r="F63" s="23">
        <v>14.224826851358552</v>
      </c>
      <c r="G63" s="23">
        <v>14.757591901971232</v>
      </c>
      <c r="H63" s="23">
        <v>12.200319659030368</v>
      </c>
      <c r="I63" s="23">
        <v>12.486772486772487</v>
      </c>
      <c r="J63" s="22">
        <f t="shared" si="2"/>
        <v>21.563186216888933</v>
      </c>
      <c r="K63" s="129">
        <f t="shared" si="4"/>
        <v>32.684210526315795</v>
      </c>
      <c r="L63" s="99">
        <f t="shared" si="5"/>
        <v>621</v>
      </c>
      <c r="M63" s="100">
        <f t="shared" si="3"/>
        <v>12</v>
      </c>
      <c r="N63">
        <v>8</v>
      </c>
      <c r="O63">
        <v>7</v>
      </c>
      <c r="P63">
        <v>230</v>
      </c>
      <c r="R63">
        <v>161</v>
      </c>
      <c r="T63">
        <v>5</v>
      </c>
      <c r="U63">
        <v>4</v>
      </c>
      <c r="V63">
        <v>12</v>
      </c>
      <c r="W63">
        <v>40</v>
      </c>
      <c r="X63">
        <v>17</v>
      </c>
      <c r="Z63">
        <v>15</v>
      </c>
      <c r="AA63">
        <v>119</v>
      </c>
      <c r="AB63">
        <v>3</v>
      </c>
    </row>
    <row r="64" spans="1:28" ht="12.75">
      <c r="A64" s="1" t="s">
        <v>91</v>
      </c>
      <c r="B64" s="50">
        <v>5.767195767195767</v>
      </c>
      <c r="C64" s="23">
        <v>2.751322751322751</v>
      </c>
      <c r="D64" s="23">
        <v>6.560846560846561</v>
      </c>
      <c r="E64" s="23">
        <v>2.857142857142857</v>
      </c>
      <c r="F64" s="23">
        <v>3.143313798614811</v>
      </c>
      <c r="G64" s="23">
        <v>3.143313798614811</v>
      </c>
      <c r="H64" s="23">
        <v>3.409696323921151</v>
      </c>
      <c r="I64" s="23">
        <v>6.71957671957672</v>
      </c>
      <c r="J64" s="22">
        <f t="shared" si="2"/>
        <v>4.294051072154429</v>
      </c>
      <c r="K64" s="129">
        <f t="shared" si="4"/>
        <v>3.8947368421052637</v>
      </c>
      <c r="L64" s="99">
        <f t="shared" si="5"/>
        <v>74</v>
      </c>
      <c r="M64" s="100">
        <f t="shared" si="3"/>
        <v>12</v>
      </c>
      <c r="N64">
        <v>11</v>
      </c>
      <c r="O64">
        <v>5</v>
      </c>
      <c r="P64">
        <v>1</v>
      </c>
      <c r="R64">
        <v>1</v>
      </c>
      <c r="T64">
        <v>2</v>
      </c>
      <c r="U64">
        <v>2</v>
      </c>
      <c r="V64">
        <v>2</v>
      </c>
      <c r="X64">
        <v>4</v>
      </c>
      <c r="Y64">
        <v>3</v>
      </c>
      <c r="Z64">
        <v>19</v>
      </c>
      <c r="AA64">
        <v>22</v>
      </c>
      <c r="AB64">
        <v>2</v>
      </c>
    </row>
    <row r="65" spans="1:13" ht="12.75">
      <c r="A65" s="1" t="s">
        <v>92</v>
      </c>
      <c r="B65" s="50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0.053276505061267986</v>
      </c>
      <c r="H65" s="23">
        <v>0</v>
      </c>
      <c r="I65" s="23">
        <v>0</v>
      </c>
      <c r="J65" s="22">
        <f t="shared" si="2"/>
        <v>0.006659563132658498</v>
      </c>
      <c r="K65" s="129">
        <f t="shared" si="4"/>
        <v>0</v>
      </c>
      <c r="L65" s="99">
        <f t="shared" si="5"/>
        <v>0</v>
      </c>
      <c r="M65" s="100">
        <f t="shared" si="3"/>
        <v>0</v>
      </c>
    </row>
    <row r="66" spans="1:13" ht="12.75">
      <c r="A66" s="1" t="s">
        <v>228</v>
      </c>
      <c r="B66" s="50">
        <v>0</v>
      </c>
      <c r="C66" s="23">
        <v>0</v>
      </c>
      <c r="D66" s="23">
        <v>0</v>
      </c>
      <c r="E66" s="23">
        <v>0.31746031746031744</v>
      </c>
      <c r="F66" s="23">
        <v>0</v>
      </c>
      <c r="G66" s="23">
        <v>0.10655301012253597</v>
      </c>
      <c r="H66" s="23">
        <v>0.053276505061267986</v>
      </c>
      <c r="I66" s="23">
        <v>0</v>
      </c>
      <c r="J66" s="22">
        <f t="shared" si="2"/>
        <v>0.059661229080515174</v>
      </c>
      <c r="K66" s="129">
        <f t="shared" si="4"/>
        <v>0</v>
      </c>
      <c r="L66" s="99">
        <f t="shared" si="5"/>
        <v>0</v>
      </c>
      <c r="M66" s="100">
        <f t="shared" si="3"/>
        <v>0</v>
      </c>
    </row>
    <row r="67" spans="1:22" ht="12.75">
      <c r="A67" s="1" t="s">
        <v>93</v>
      </c>
      <c r="B67" s="50">
        <v>0.8994708994708994</v>
      </c>
      <c r="C67" s="23">
        <v>1.5343915343915344</v>
      </c>
      <c r="D67" s="23">
        <v>3.1746031746031744</v>
      </c>
      <c r="E67" s="23">
        <v>1.2698412698412698</v>
      </c>
      <c r="F67" s="23">
        <v>0.15982951518380395</v>
      </c>
      <c r="G67" s="23">
        <v>1.0122535961640917</v>
      </c>
      <c r="H67" s="23">
        <v>0.6393180607352158</v>
      </c>
      <c r="I67" s="23">
        <v>4.1798941798941796</v>
      </c>
      <c r="J67" s="22">
        <f t="shared" si="2"/>
        <v>1.6087002787855211</v>
      </c>
      <c r="K67" s="129">
        <f t="shared" si="4"/>
        <v>1.2631578947368423</v>
      </c>
      <c r="L67" s="99">
        <f t="shared" si="5"/>
        <v>24</v>
      </c>
      <c r="M67" s="100">
        <f t="shared" si="3"/>
        <v>3</v>
      </c>
      <c r="P67">
        <v>17</v>
      </c>
      <c r="T67">
        <v>1</v>
      </c>
      <c r="V67">
        <v>6</v>
      </c>
    </row>
    <row r="68" spans="1:27" ht="12.75">
      <c r="A68" s="1" t="s">
        <v>94</v>
      </c>
      <c r="B68" s="50">
        <v>0.31746031746031744</v>
      </c>
      <c r="C68" s="23">
        <v>0.5291005291005291</v>
      </c>
      <c r="D68" s="23">
        <v>0</v>
      </c>
      <c r="E68" s="23">
        <v>0.21164021164021163</v>
      </c>
      <c r="F68" s="23">
        <v>0.21310602024507194</v>
      </c>
      <c r="G68" s="23">
        <v>0.053276505061267986</v>
      </c>
      <c r="H68" s="23">
        <v>0.3196590303676079</v>
      </c>
      <c r="I68" s="23">
        <v>0.7936507936507936</v>
      </c>
      <c r="J68" s="22">
        <f t="shared" si="2"/>
        <v>0.30473667594072495</v>
      </c>
      <c r="K68" s="129">
        <f t="shared" si="4"/>
        <v>0.736842105263158</v>
      </c>
      <c r="L68" s="99">
        <f t="shared" si="5"/>
        <v>14</v>
      </c>
      <c r="M68" s="100">
        <f t="shared" si="3"/>
        <v>1</v>
      </c>
      <c r="AA68">
        <v>14</v>
      </c>
    </row>
    <row r="69" spans="1:13" ht="12.75">
      <c r="A69" s="1" t="s">
        <v>95</v>
      </c>
      <c r="B69" s="50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0.15982951518380395</v>
      </c>
      <c r="H69" s="23">
        <v>0</v>
      </c>
      <c r="I69" s="23">
        <v>0</v>
      </c>
      <c r="J69" s="22">
        <f t="shared" si="2"/>
        <v>0.019978689397975494</v>
      </c>
      <c r="K69" s="129">
        <f t="shared" si="4"/>
        <v>0</v>
      </c>
      <c r="L69" s="99">
        <f t="shared" si="5"/>
        <v>0</v>
      </c>
      <c r="M69" s="100">
        <f t="shared" si="3"/>
        <v>0</v>
      </c>
    </row>
    <row r="70" spans="1:13" ht="12.75">
      <c r="A70" s="1" t="s">
        <v>96</v>
      </c>
      <c r="B70" s="50">
        <v>0</v>
      </c>
      <c r="C70" s="23">
        <v>0</v>
      </c>
      <c r="D70" s="23">
        <v>0.05291005291005291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2">
        <f t="shared" si="2"/>
        <v>0.006613756613756613</v>
      </c>
      <c r="K70" s="129">
        <f aca="true" t="shared" si="6" ref="K70:K102">L70*10/$L$4</f>
        <v>0</v>
      </c>
      <c r="L70" s="99">
        <f aca="true" t="shared" si="7" ref="L70:L102">SUM(N70:AC70)</f>
        <v>0</v>
      </c>
      <c r="M70" s="100">
        <f t="shared" si="3"/>
        <v>0</v>
      </c>
    </row>
    <row r="71" spans="1:13" ht="12.75">
      <c r="A71" s="1" t="s">
        <v>97</v>
      </c>
      <c r="B71" s="50">
        <v>0.582010582010582</v>
      </c>
      <c r="C71" s="23">
        <v>0.21164021164021163</v>
      </c>
      <c r="D71" s="23">
        <v>0.10582010582010581</v>
      </c>
      <c r="E71" s="23">
        <v>0.05291005291005291</v>
      </c>
      <c r="F71" s="23">
        <v>0</v>
      </c>
      <c r="G71" s="23">
        <v>0</v>
      </c>
      <c r="H71" s="23">
        <v>0</v>
      </c>
      <c r="I71" s="23">
        <v>0</v>
      </c>
      <c r="J71" s="22">
        <f aca="true" t="shared" si="8" ref="J71:J136">(B71+C71+D71+E71+F71+G71+H71+I71)/8</f>
        <v>0.11904761904761904</v>
      </c>
      <c r="K71" s="129">
        <f t="shared" si="6"/>
        <v>0</v>
      </c>
      <c r="L71" s="99">
        <f t="shared" si="7"/>
        <v>0</v>
      </c>
      <c r="M71" s="100">
        <f t="shared" si="3"/>
        <v>0</v>
      </c>
    </row>
    <row r="72" spans="1:13" ht="12.75">
      <c r="A72" s="1" t="s">
        <v>98</v>
      </c>
      <c r="B72" s="50">
        <v>0</v>
      </c>
      <c r="C72" s="23">
        <v>0</v>
      </c>
      <c r="D72" s="23">
        <v>0.15873015873015872</v>
      </c>
      <c r="E72" s="23">
        <v>0</v>
      </c>
      <c r="F72" s="23">
        <v>0</v>
      </c>
      <c r="G72" s="23">
        <v>0</v>
      </c>
      <c r="H72" s="23">
        <v>0.053276505061267986</v>
      </c>
      <c r="I72" s="23">
        <v>0</v>
      </c>
      <c r="J72" s="22">
        <f t="shared" si="8"/>
        <v>0.02650083297392834</v>
      </c>
      <c r="K72" s="129">
        <f t="shared" si="6"/>
        <v>0</v>
      </c>
      <c r="L72" s="99">
        <f t="shared" si="7"/>
        <v>0</v>
      </c>
      <c r="M72" s="100">
        <f t="shared" si="3"/>
        <v>0</v>
      </c>
    </row>
    <row r="73" spans="1:13" ht="12.75">
      <c r="A73" s="1" t="s">
        <v>99</v>
      </c>
      <c r="B73" s="50">
        <v>0.05291005291005291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0.10655301012253597</v>
      </c>
      <c r="I73" s="23">
        <v>0</v>
      </c>
      <c r="J73" s="22">
        <f t="shared" si="8"/>
        <v>0.01993288287907361</v>
      </c>
      <c r="K73" s="129">
        <f t="shared" si="6"/>
        <v>0</v>
      </c>
      <c r="L73" s="99">
        <f t="shared" si="7"/>
        <v>0</v>
      </c>
      <c r="M73" s="100">
        <f t="shared" si="3"/>
        <v>0</v>
      </c>
    </row>
    <row r="74" spans="1:13" ht="12.75">
      <c r="A74" s="1" t="s">
        <v>212</v>
      </c>
      <c r="B74" s="50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2">
        <f t="shared" si="8"/>
        <v>0</v>
      </c>
      <c r="K74" s="129">
        <f t="shared" si="6"/>
        <v>0</v>
      </c>
      <c r="L74" s="99">
        <f t="shared" si="7"/>
        <v>0</v>
      </c>
      <c r="M74" s="100">
        <f t="shared" si="3"/>
        <v>0</v>
      </c>
    </row>
    <row r="75" spans="1:13" ht="12.75">
      <c r="A75" s="1" t="s">
        <v>100</v>
      </c>
      <c r="B75" s="50">
        <v>0.31746031746031744</v>
      </c>
      <c r="C75" s="23">
        <v>0</v>
      </c>
      <c r="D75" s="23">
        <v>0.05291005291005291</v>
      </c>
      <c r="E75" s="23">
        <v>0</v>
      </c>
      <c r="F75" s="23">
        <v>0</v>
      </c>
      <c r="G75" s="23">
        <v>0</v>
      </c>
      <c r="H75" s="23">
        <v>0.053276505061267986</v>
      </c>
      <c r="I75" s="23">
        <v>0.05291005291005291</v>
      </c>
      <c r="J75" s="22">
        <f t="shared" si="8"/>
        <v>0.0595696160427114</v>
      </c>
      <c r="K75" s="129">
        <f t="shared" si="6"/>
        <v>0</v>
      </c>
      <c r="L75" s="99">
        <f t="shared" si="7"/>
        <v>0</v>
      </c>
      <c r="M75" s="100">
        <f aca="true" t="shared" si="9" ref="M75:M142">COUNTA(N75:AC75)</f>
        <v>0</v>
      </c>
    </row>
    <row r="76" spans="1:13" ht="12.75">
      <c r="A76" s="1" t="s">
        <v>101</v>
      </c>
      <c r="B76" s="50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2">
        <f t="shared" si="8"/>
        <v>0</v>
      </c>
      <c r="K76" s="129">
        <f t="shared" si="6"/>
        <v>0</v>
      </c>
      <c r="L76" s="99">
        <f t="shared" si="7"/>
        <v>0</v>
      </c>
      <c r="M76" s="100">
        <f t="shared" si="9"/>
        <v>0</v>
      </c>
    </row>
    <row r="77" spans="1:13" ht="12.75">
      <c r="A77" s="1" t="s">
        <v>102</v>
      </c>
      <c r="B77" s="50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2">
        <f t="shared" si="8"/>
        <v>0</v>
      </c>
      <c r="K77" s="129">
        <f t="shared" si="6"/>
        <v>0</v>
      </c>
      <c r="L77" s="99">
        <f t="shared" si="7"/>
        <v>0</v>
      </c>
      <c r="M77" s="100">
        <f t="shared" si="9"/>
        <v>0</v>
      </c>
    </row>
    <row r="78" spans="1:13" ht="12.75">
      <c r="A78" s="1" t="s">
        <v>221</v>
      </c>
      <c r="B78" s="50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0.05291005291005291</v>
      </c>
      <c r="J78" s="22">
        <f t="shared" si="8"/>
        <v>0.006613756613756613</v>
      </c>
      <c r="K78" s="129">
        <f t="shared" si="6"/>
        <v>0</v>
      </c>
      <c r="L78" s="99">
        <f t="shared" si="7"/>
        <v>0</v>
      </c>
      <c r="M78" s="100">
        <f t="shared" si="9"/>
        <v>0</v>
      </c>
    </row>
    <row r="79" spans="1:13" ht="12.75">
      <c r="A79" s="1" t="s">
        <v>291</v>
      </c>
      <c r="B79" s="50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0.10655301012253597</v>
      </c>
      <c r="H79" s="23">
        <v>0.053276505061267986</v>
      </c>
      <c r="I79" s="23">
        <v>0</v>
      </c>
      <c r="J79" s="22">
        <f t="shared" si="8"/>
        <v>0.019978689397975494</v>
      </c>
      <c r="K79" s="129">
        <f t="shared" si="6"/>
        <v>0</v>
      </c>
      <c r="L79" s="99">
        <f t="shared" si="7"/>
        <v>0</v>
      </c>
      <c r="M79" s="100">
        <f>COUNTA(N79:AC79)</f>
        <v>0</v>
      </c>
    </row>
    <row r="80" spans="1:14" ht="12.75">
      <c r="A80" s="1" t="s">
        <v>103</v>
      </c>
      <c r="B80" s="50">
        <v>0.05291005291005291</v>
      </c>
      <c r="C80" s="23">
        <v>0.10582010582010581</v>
      </c>
      <c r="D80" s="23">
        <v>0.10582010582010581</v>
      </c>
      <c r="E80" s="23">
        <v>0.10582010582010581</v>
      </c>
      <c r="F80" s="23">
        <v>0</v>
      </c>
      <c r="G80" s="23">
        <v>0.053276505061267986</v>
      </c>
      <c r="H80" s="23">
        <v>0</v>
      </c>
      <c r="I80" s="23">
        <v>0.05291005291005291</v>
      </c>
      <c r="J80" s="22">
        <f t="shared" si="8"/>
        <v>0.0595696160427114</v>
      </c>
      <c r="K80" s="129">
        <f t="shared" si="6"/>
        <v>0.05263157894736843</v>
      </c>
      <c r="L80" s="99">
        <f t="shared" si="7"/>
        <v>1</v>
      </c>
      <c r="M80" s="100">
        <f t="shared" si="9"/>
        <v>1</v>
      </c>
      <c r="N80">
        <v>1</v>
      </c>
    </row>
    <row r="81" spans="1:21" ht="12.75">
      <c r="A81" s="1" t="s">
        <v>104</v>
      </c>
      <c r="B81" s="50">
        <v>0.9523809523809523</v>
      </c>
      <c r="C81" s="23">
        <v>0.31746031746031744</v>
      </c>
      <c r="D81" s="23">
        <v>0.8994708994708994</v>
      </c>
      <c r="E81" s="23">
        <v>0.7936507936507936</v>
      </c>
      <c r="F81" s="23">
        <v>0.4262120404901439</v>
      </c>
      <c r="G81" s="23">
        <v>0.7458710708577517</v>
      </c>
      <c r="H81" s="23">
        <v>0.5860415556739478</v>
      </c>
      <c r="I81" s="23">
        <v>0.42328042328042326</v>
      </c>
      <c r="J81" s="22">
        <f t="shared" si="8"/>
        <v>0.6430460066581536</v>
      </c>
      <c r="K81" s="129">
        <f t="shared" si="6"/>
        <v>0.42105263157894746</v>
      </c>
      <c r="L81" s="99">
        <f t="shared" si="7"/>
        <v>8</v>
      </c>
      <c r="M81" s="100">
        <f t="shared" si="9"/>
        <v>4</v>
      </c>
      <c r="O81">
        <v>3</v>
      </c>
      <c r="R81">
        <v>1</v>
      </c>
      <c r="T81">
        <v>3</v>
      </c>
      <c r="U81">
        <v>1</v>
      </c>
    </row>
    <row r="82" spans="1:29" ht="12.75">
      <c r="A82" s="1" t="s">
        <v>105</v>
      </c>
      <c r="B82" s="50">
        <v>6.825396825396825</v>
      </c>
      <c r="C82" s="23">
        <v>9.576719576719576</v>
      </c>
      <c r="D82" s="23">
        <v>10.74074074074074</v>
      </c>
      <c r="E82" s="23">
        <v>8.201058201058201</v>
      </c>
      <c r="F82" s="23">
        <v>6.659563132658498</v>
      </c>
      <c r="G82" s="23">
        <v>14.064997336174748</v>
      </c>
      <c r="H82" s="23">
        <v>16.355887053809273</v>
      </c>
      <c r="I82" s="23">
        <v>14.973544973544973</v>
      </c>
      <c r="J82" s="22">
        <f t="shared" si="8"/>
        <v>10.924738480012854</v>
      </c>
      <c r="K82" s="129">
        <f t="shared" si="6"/>
        <v>7.05263157894737</v>
      </c>
      <c r="L82" s="99">
        <f t="shared" si="7"/>
        <v>134</v>
      </c>
      <c r="M82" s="100">
        <f t="shared" si="9"/>
        <v>15</v>
      </c>
      <c r="N82">
        <v>14</v>
      </c>
      <c r="O82">
        <v>13</v>
      </c>
      <c r="P82">
        <v>5</v>
      </c>
      <c r="Q82">
        <v>4</v>
      </c>
      <c r="R82">
        <v>3</v>
      </c>
      <c r="S82">
        <v>1</v>
      </c>
      <c r="T82">
        <v>7</v>
      </c>
      <c r="U82">
        <v>10</v>
      </c>
      <c r="V82">
        <v>7</v>
      </c>
      <c r="X82">
        <v>10</v>
      </c>
      <c r="Y82">
        <v>6</v>
      </c>
      <c r="Z82">
        <v>2</v>
      </c>
      <c r="AA82">
        <v>43</v>
      </c>
      <c r="AB82">
        <v>5</v>
      </c>
      <c r="AC82">
        <v>4</v>
      </c>
    </row>
    <row r="83" spans="1:13" ht="12.75">
      <c r="A83" s="1" t="s">
        <v>209</v>
      </c>
      <c r="B83" s="50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2">
        <f t="shared" si="8"/>
        <v>0</v>
      </c>
      <c r="K83" s="129">
        <f t="shared" si="6"/>
        <v>0</v>
      </c>
      <c r="L83" s="99">
        <f t="shared" si="7"/>
        <v>0</v>
      </c>
      <c r="M83" s="100">
        <f t="shared" si="9"/>
        <v>0</v>
      </c>
    </row>
    <row r="84" spans="1:13" ht="12.75">
      <c r="A84" s="1" t="s">
        <v>106</v>
      </c>
      <c r="B84" s="50">
        <v>0.05291005291005291</v>
      </c>
      <c r="C84" s="23">
        <v>0.05291005291005291</v>
      </c>
      <c r="D84" s="23">
        <v>0.10582010582010581</v>
      </c>
      <c r="E84" s="23">
        <v>0.37037037037037035</v>
      </c>
      <c r="F84" s="23">
        <v>0.053276505061267986</v>
      </c>
      <c r="G84" s="23">
        <v>0.21310602024507194</v>
      </c>
      <c r="H84" s="23">
        <v>0.10655301012253597</v>
      </c>
      <c r="I84" s="23">
        <v>0.37037037037037035</v>
      </c>
      <c r="J84" s="22">
        <f t="shared" si="8"/>
        <v>0.16566456097622853</v>
      </c>
      <c r="K84" s="129">
        <f t="shared" si="6"/>
        <v>0</v>
      </c>
      <c r="L84" s="99">
        <f t="shared" si="7"/>
        <v>0</v>
      </c>
      <c r="M84" s="100">
        <f t="shared" si="9"/>
        <v>0</v>
      </c>
    </row>
    <row r="85" spans="1:13" ht="12.75">
      <c r="A85" s="1" t="s">
        <v>107</v>
      </c>
      <c r="B85" s="50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0.15982951518380395</v>
      </c>
      <c r="H85" s="23">
        <v>0</v>
      </c>
      <c r="I85" s="23">
        <v>0</v>
      </c>
      <c r="J85" s="22">
        <f t="shared" si="8"/>
        <v>0.019978689397975494</v>
      </c>
      <c r="K85" s="129">
        <f t="shared" si="6"/>
        <v>0</v>
      </c>
      <c r="L85" s="99">
        <f t="shared" si="7"/>
        <v>0</v>
      </c>
      <c r="M85" s="100">
        <f t="shared" si="9"/>
        <v>0</v>
      </c>
    </row>
    <row r="86" spans="1:14" ht="12.75">
      <c r="A86" s="1" t="s">
        <v>213</v>
      </c>
      <c r="B86" s="50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0.053276505061267986</v>
      </c>
      <c r="H86" s="23">
        <v>0</v>
      </c>
      <c r="I86" s="23">
        <v>0</v>
      </c>
      <c r="J86" s="22">
        <f t="shared" si="8"/>
        <v>0.006659563132658498</v>
      </c>
      <c r="K86" s="129">
        <f t="shared" si="6"/>
        <v>0.05263157894736843</v>
      </c>
      <c r="L86" s="99">
        <f t="shared" si="7"/>
        <v>1</v>
      </c>
      <c r="M86" s="100">
        <f t="shared" si="9"/>
        <v>1</v>
      </c>
      <c r="N86">
        <v>1</v>
      </c>
    </row>
    <row r="87" spans="1:13" ht="12.75">
      <c r="A87" s="1" t="s">
        <v>335</v>
      </c>
      <c r="B87" s="50"/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2">
        <f t="shared" si="8"/>
        <v>0</v>
      </c>
      <c r="K87" s="129">
        <f t="shared" si="6"/>
        <v>0</v>
      </c>
      <c r="L87" s="99">
        <f t="shared" si="7"/>
        <v>0</v>
      </c>
      <c r="M87" s="100">
        <f>COUNTA(N87:AC87)</f>
        <v>0</v>
      </c>
    </row>
    <row r="88" spans="1:13" ht="12.75">
      <c r="A88" s="1" t="s">
        <v>108</v>
      </c>
      <c r="B88" s="50">
        <v>0</v>
      </c>
      <c r="C88" s="23">
        <v>0</v>
      </c>
      <c r="D88" s="23">
        <v>0.05291005291005291</v>
      </c>
      <c r="E88" s="23">
        <v>0</v>
      </c>
      <c r="F88" s="23">
        <v>0</v>
      </c>
      <c r="G88" s="23">
        <v>0.21310602024507194</v>
      </c>
      <c r="H88" s="23">
        <v>0</v>
      </c>
      <c r="I88" s="23">
        <v>0</v>
      </c>
      <c r="J88" s="22">
        <f t="shared" si="8"/>
        <v>0.03325200914439061</v>
      </c>
      <c r="K88" s="129">
        <f t="shared" si="6"/>
        <v>0</v>
      </c>
      <c r="L88" s="99">
        <f t="shared" si="7"/>
        <v>0</v>
      </c>
      <c r="M88" s="100">
        <f t="shared" si="9"/>
        <v>0</v>
      </c>
    </row>
    <row r="89" spans="1:13" ht="12.75">
      <c r="A89" s="1" t="s">
        <v>354</v>
      </c>
      <c r="B89" s="50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2">
        <f t="shared" si="8"/>
        <v>0</v>
      </c>
      <c r="K89" s="129">
        <f>L89*10/$L$4</f>
        <v>0</v>
      </c>
      <c r="L89" s="99">
        <f>SUM(N89:AC89)</f>
        <v>0</v>
      </c>
      <c r="M89" s="100">
        <f>COUNTA(N89:AC89)</f>
        <v>0</v>
      </c>
    </row>
    <row r="90" spans="1:21" ht="12.75">
      <c r="A90" s="1" t="s">
        <v>109</v>
      </c>
      <c r="B90" s="50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2">
        <f t="shared" si="8"/>
        <v>0</v>
      </c>
      <c r="K90" s="129">
        <f t="shared" si="6"/>
        <v>0.05263157894736843</v>
      </c>
      <c r="L90" s="99">
        <f t="shared" si="7"/>
        <v>1</v>
      </c>
      <c r="M90" s="100">
        <f t="shared" si="9"/>
        <v>1</v>
      </c>
      <c r="U90">
        <v>1</v>
      </c>
    </row>
    <row r="91" spans="1:13" ht="12.75">
      <c r="A91" s="1" t="s">
        <v>110</v>
      </c>
      <c r="B91" s="50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2">
        <f t="shared" si="8"/>
        <v>0</v>
      </c>
      <c r="K91" s="129">
        <f t="shared" si="6"/>
        <v>0</v>
      </c>
      <c r="L91" s="99">
        <f t="shared" si="7"/>
        <v>0</v>
      </c>
      <c r="M91" s="100">
        <f t="shared" si="9"/>
        <v>0</v>
      </c>
    </row>
    <row r="92" spans="1:27" ht="12.75">
      <c r="A92" s="1" t="s">
        <v>111</v>
      </c>
      <c r="B92" s="50">
        <v>0.42328042328042326</v>
      </c>
      <c r="C92" s="23">
        <v>19.206349206349206</v>
      </c>
      <c r="D92" s="23">
        <v>31.693121693121693</v>
      </c>
      <c r="E92" s="23">
        <v>13.968253968253968</v>
      </c>
      <c r="F92" s="23">
        <v>0.5860415556739478</v>
      </c>
      <c r="G92" s="23">
        <v>6.233351092168354</v>
      </c>
      <c r="H92" s="23">
        <v>4.262120404901439</v>
      </c>
      <c r="I92" s="23">
        <v>2.2222222222222223</v>
      </c>
      <c r="J92" s="22">
        <f t="shared" si="8"/>
        <v>9.824342570746406</v>
      </c>
      <c r="K92" s="129">
        <f t="shared" si="6"/>
        <v>2.6315789473684212</v>
      </c>
      <c r="L92" s="99">
        <f t="shared" si="7"/>
        <v>50</v>
      </c>
      <c r="M92" s="100">
        <f t="shared" si="9"/>
        <v>10</v>
      </c>
      <c r="N92">
        <v>11</v>
      </c>
      <c r="O92">
        <v>4</v>
      </c>
      <c r="P92">
        <v>5</v>
      </c>
      <c r="T92">
        <v>1</v>
      </c>
      <c r="U92">
        <v>1</v>
      </c>
      <c r="V92">
        <v>3</v>
      </c>
      <c r="W92">
        <v>1</v>
      </c>
      <c r="Y92">
        <v>18</v>
      </c>
      <c r="Z92">
        <v>2</v>
      </c>
      <c r="AA92">
        <v>4</v>
      </c>
    </row>
    <row r="93" spans="1:13" ht="12.75">
      <c r="A93" s="1" t="s">
        <v>112</v>
      </c>
      <c r="B93" s="50">
        <v>0</v>
      </c>
      <c r="C93" s="23">
        <v>0.05291005291005291</v>
      </c>
      <c r="D93" s="23">
        <v>0.10582010582010581</v>
      </c>
      <c r="E93" s="23">
        <v>0.15873015873015872</v>
      </c>
      <c r="F93" s="23">
        <v>0.15982951518380395</v>
      </c>
      <c r="G93" s="23">
        <v>0.10655301012253597</v>
      </c>
      <c r="H93" s="23">
        <v>0.3196590303676079</v>
      </c>
      <c r="I93" s="23">
        <v>0.5291005291005291</v>
      </c>
      <c r="J93" s="22">
        <f t="shared" si="8"/>
        <v>0.1790753002793493</v>
      </c>
      <c r="K93" s="129">
        <f t="shared" si="6"/>
        <v>0</v>
      </c>
      <c r="L93" s="99">
        <f t="shared" si="7"/>
        <v>0</v>
      </c>
      <c r="M93" s="100">
        <f t="shared" si="9"/>
        <v>0</v>
      </c>
    </row>
    <row r="94" spans="1:27" ht="12.75">
      <c r="A94" s="1" t="s">
        <v>113</v>
      </c>
      <c r="B94" s="50">
        <v>0.582010582010582</v>
      </c>
      <c r="C94" s="23">
        <v>1.0582010582010581</v>
      </c>
      <c r="D94" s="23">
        <v>1.6402116402116402</v>
      </c>
      <c r="E94" s="23">
        <v>1.5343915343915344</v>
      </c>
      <c r="F94" s="23">
        <v>1.8646776771443794</v>
      </c>
      <c r="G94" s="23">
        <v>3.462972828982419</v>
      </c>
      <c r="H94" s="23">
        <v>2.2908897176345233</v>
      </c>
      <c r="I94" s="23">
        <v>0.15873015873015872</v>
      </c>
      <c r="J94" s="22">
        <f t="shared" si="8"/>
        <v>1.5740106496632866</v>
      </c>
      <c r="K94" s="129">
        <f t="shared" si="6"/>
        <v>1.4210526315789476</v>
      </c>
      <c r="L94" s="99">
        <f t="shared" si="7"/>
        <v>27</v>
      </c>
      <c r="M94" s="100">
        <f t="shared" si="9"/>
        <v>10</v>
      </c>
      <c r="O94">
        <v>4</v>
      </c>
      <c r="P94">
        <v>6</v>
      </c>
      <c r="R94">
        <v>2</v>
      </c>
      <c r="T94">
        <v>1</v>
      </c>
      <c r="U94">
        <v>1</v>
      </c>
      <c r="V94">
        <v>5</v>
      </c>
      <c r="W94">
        <v>2</v>
      </c>
      <c r="Y94">
        <v>1</v>
      </c>
      <c r="Z94">
        <v>2</v>
      </c>
      <c r="AA94">
        <v>3</v>
      </c>
    </row>
    <row r="95" spans="1:21" ht="12.75">
      <c r="A95" s="1" t="s">
        <v>114</v>
      </c>
      <c r="B95" s="50">
        <v>0</v>
      </c>
      <c r="C95" s="23">
        <v>0.05291005291005291</v>
      </c>
      <c r="D95" s="23">
        <v>0.10582010582010581</v>
      </c>
      <c r="E95" s="23">
        <v>0.15873015873015872</v>
      </c>
      <c r="F95" s="23">
        <v>0.053276505061267986</v>
      </c>
      <c r="G95" s="23">
        <v>0.053276505061267986</v>
      </c>
      <c r="H95" s="23">
        <v>0.053276505061267986</v>
      </c>
      <c r="I95" s="23">
        <v>0</v>
      </c>
      <c r="J95" s="22">
        <f t="shared" si="8"/>
        <v>0.05966122908051517</v>
      </c>
      <c r="K95" s="129">
        <f t="shared" si="6"/>
        <v>0.10526315789473686</v>
      </c>
      <c r="L95" s="99">
        <f t="shared" si="7"/>
        <v>2</v>
      </c>
      <c r="M95" s="100">
        <f t="shared" si="9"/>
        <v>2</v>
      </c>
      <c r="P95">
        <v>1</v>
      </c>
      <c r="U95">
        <v>1</v>
      </c>
    </row>
    <row r="96" spans="1:29" ht="12.75">
      <c r="A96" s="1" t="s">
        <v>115</v>
      </c>
      <c r="B96" s="50">
        <v>0.05291005291005291</v>
      </c>
      <c r="C96" s="23">
        <v>0.21164021164021163</v>
      </c>
      <c r="D96" s="23">
        <v>0.21164021164021163</v>
      </c>
      <c r="E96" s="23">
        <v>2.2222222222222223</v>
      </c>
      <c r="F96" s="23">
        <v>0.47948854555141185</v>
      </c>
      <c r="G96" s="23">
        <v>0.21310602024507194</v>
      </c>
      <c r="H96" s="23">
        <v>0.21310602024507194</v>
      </c>
      <c r="I96" s="23">
        <v>0.05291005291005291</v>
      </c>
      <c r="J96" s="22">
        <f t="shared" si="8"/>
        <v>0.45712791717053847</v>
      </c>
      <c r="K96" s="129">
        <f t="shared" si="6"/>
        <v>1.9473684210526319</v>
      </c>
      <c r="L96" s="99">
        <f t="shared" si="7"/>
        <v>37</v>
      </c>
      <c r="M96" s="100">
        <f t="shared" si="9"/>
        <v>9</v>
      </c>
      <c r="N96">
        <v>6</v>
      </c>
      <c r="P96">
        <v>4</v>
      </c>
      <c r="R96">
        <v>2</v>
      </c>
      <c r="V96">
        <v>3</v>
      </c>
      <c r="X96">
        <v>2</v>
      </c>
      <c r="Z96">
        <v>3</v>
      </c>
      <c r="AA96">
        <v>14</v>
      </c>
      <c r="AB96">
        <v>2</v>
      </c>
      <c r="AC96">
        <v>1</v>
      </c>
    </row>
    <row r="97" spans="1:29" ht="12.75">
      <c r="A97" s="1" t="s">
        <v>116</v>
      </c>
      <c r="B97" s="50">
        <v>9.682539682539682</v>
      </c>
      <c r="C97" s="23">
        <v>8.835978835978835</v>
      </c>
      <c r="D97" s="23">
        <v>17.83068783068783</v>
      </c>
      <c r="E97" s="23">
        <v>7.883597883597884</v>
      </c>
      <c r="F97" s="23">
        <v>15.982951518380395</v>
      </c>
      <c r="G97" s="23">
        <v>36.17474693660096</v>
      </c>
      <c r="H97" s="23">
        <v>35.69525839104955</v>
      </c>
      <c r="I97" s="23">
        <v>20.8994708994709</v>
      </c>
      <c r="J97" s="22">
        <f t="shared" si="8"/>
        <v>19.123153997288256</v>
      </c>
      <c r="K97" s="129">
        <f t="shared" si="6"/>
        <v>8.631578947368423</v>
      </c>
      <c r="L97" s="99">
        <f t="shared" si="7"/>
        <v>164</v>
      </c>
      <c r="M97" s="100">
        <f t="shared" si="9"/>
        <v>16</v>
      </c>
      <c r="N97">
        <v>16</v>
      </c>
      <c r="O97">
        <v>2</v>
      </c>
      <c r="P97">
        <v>3</v>
      </c>
      <c r="Q97">
        <v>2</v>
      </c>
      <c r="R97">
        <v>8</v>
      </c>
      <c r="S97">
        <v>1</v>
      </c>
      <c r="T97">
        <v>8</v>
      </c>
      <c r="U97">
        <v>6</v>
      </c>
      <c r="V97">
        <v>4</v>
      </c>
      <c r="W97">
        <v>22</v>
      </c>
      <c r="X97">
        <v>1</v>
      </c>
      <c r="Y97">
        <v>1</v>
      </c>
      <c r="Z97">
        <v>5</v>
      </c>
      <c r="AA97">
        <v>72</v>
      </c>
      <c r="AB97">
        <v>5</v>
      </c>
      <c r="AC97">
        <v>8</v>
      </c>
    </row>
    <row r="98" spans="1:29" ht="12.75">
      <c r="A98" s="1" t="s">
        <v>117</v>
      </c>
      <c r="B98" s="50">
        <v>2.1164021164021163</v>
      </c>
      <c r="C98" s="23">
        <v>7.195767195767195</v>
      </c>
      <c r="D98" s="23">
        <v>79.15343915343915</v>
      </c>
      <c r="E98" s="23">
        <v>99.84126984126983</v>
      </c>
      <c r="F98" s="23">
        <v>1.8114011720831114</v>
      </c>
      <c r="G98" s="23">
        <v>10.229088971763453</v>
      </c>
      <c r="H98" s="23">
        <v>25.199786893979756</v>
      </c>
      <c r="I98" s="23">
        <v>5.026455026455026</v>
      </c>
      <c r="J98" s="22">
        <f t="shared" si="8"/>
        <v>28.82170129639496</v>
      </c>
      <c r="K98" s="129">
        <f t="shared" si="6"/>
        <v>16.894736842105267</v>
      </c>
      <c r="L98" s="99">
        <f t="shared" si="7"/>
        <v>321</v>
      </c>
      <c r="M98" s="100">
        <f t="shared" si="9"/>
        <v>11</v>
      </c>
      <c r="N98">
        <v>7</v>
      </c>
      <c r="O98">
        <v>20</v>
      </c>
      <c r="S98">
        <v>1</v>
      </c>
      <c r="T98">
        <v>36</v>
      </c>
      <c r="U98">
        <v>53</v>
      </c>
      <c r="V98">
        <v>127</v>
      </c>
      <c r="W98">
        <v>3</v>
      </c>
      <c r="Z98">
        <v>2</v>
      </c>
      <c r="AA98">
        <v>37</v>
      </c>
      <c r="AB98">
        <v>33</v>
      </c>
      <c r="AC98">
        <v>2</v>
      </c>
    </row>
    <row r="99" spans="1:23" ht="12.75">
      <c r="A99" s="1" t="s">
        <v>118</v>
      </c>
      <c r="B99" s="50">
        <v>0</v>
      </c>
      <c r="C99" s="23">
        <v>0.10582010582010581</v>
      </c>
      <c r="D99" s="23">
        <v>0.05291005291005291</v>
      </c>
      <c r="E99" s="23">
        <v>0.15873015873015872</v>
      </c>
      <c r="F99" s="23">
        <v>0.10655301012253597</v>
      </c>
      <c r="G99" s="23">
        <v>0.21310602024507194</v>
      </c>
      <c r="H99" s="23">
        <v>0.10655301012253597</v>
      </c>
      <c r="I99" s="23">
        <v>0</v>
      </c>
      <c r="J99" s="22">
        <f t="shared" si="8"/>
        <v>0.09295904474380766</v>
      </c>
      <c r="K99" s="129">
        <f t="shared" si="6"/>
        <v>0.15789473684210528</v>
      </c>
      <c r="L99" s="99">
        <f t="shared" si="7"/>
        <v>3</v>
      </c>
      <c r="M99" s="100">
        <f t="shared" si="9"/>
        <v>2</v>
      </c>
      <c r="T99">
        <v>2</v>
      </c>
      <c r="W99">
        <v>1</v>
      </c>
    </row>
    <row r="100" spans="1:27" ht="12.75">
      <c r="A100" s="1" t="s">
        <v>119</v>
      </c>
      <c r="B100" s="50">
        <v>0</v>
      </c>
      <c r="C100" s="23">
        <v>0</v>
      </c>
      <c r="D100" s="23">
        <v>0.05291005291005291</v>
      </c>
      <c r="E100" s="23">
        <v>0.42328042328042326</v>
      </c>
      <c r="F100" s="23">
        <v>0.053276505061267986</v>
      </c>
      <c r="G100" s="23">
        <v>0</v>
      </c>
      <c r="H100" s="23">
        <v>0.10655301012253597</v>
      </c>
      <c r="I100" s="23">
        <v>0</v>
      </c>
      <c r="J100" s="22">
        <f t="shared" si="8"/>
        <v>0.07950249892178501</v>
      </c>
      <c r="K100" s="129">
        <f t="shared" si="6"/>
        <v>0.10526315789473686</v>
      </c>
      <c r="L100" s="99">
        <f t="shared" si="7"/>
        <v>2</v>
      </c>
      <c r="M100" s="100">
        <f t="shared" si="9"/>
        <v>2</v>
      </c>
      <c r="V100">
        <v>1</v>
      </c>
      <c r="AA100">
        <v>1</v>
      </c>
    </row>
    <row r="101" spans="1:13" ht="12.75">
      <c r="A101" s="1" t="s">
        <v>120</v>
      </c>
      <c r="B101" s="50">
        <v>0</v>
      </c>
      <c r="C101" s="23">
        <v>0.05291005291005291</v>
      </c>
      <c r="D101" s="23">
        <v>0.05291005291005291</v>
      </c>
      <c r="E101" s="23">
        <v>0</v>
      </c>
      <c r="F101" s="23">
        <v>0</v>
      </c>
      <c r="G101" s="23">
        <v>0.053276505061267986</v>
      </c>
      <c r="H101" s="23">
        <v>0.10655301012253597</v>
      </c>
      <c r="I101" s="23">
        <v>0.05291005291005291</v>
      </c>
      <c r="J101" s="22">
        <f t="shared" si="8"/>
        <v>0.039819959239245334</v>
      </c>
      <c r="K101" s="129">
        <f t="shared" si="6"/>
        <v>0</v>
      </c>
      <c r="L101" s="99">
        <f t="shared" si="7"/>
        <v>0</v>
      </c>
      <c r="M101" s="100">
        <f t="shared" si="9"/>
        <v>0</v>
      </c>
    </row>
    <row r="102" spans="1:27" ht="12.75">
      <c r="A102" s="1" t="s">
        <v>121</v>
      </c>
      <c r="B102" s="50">
        <v>0</v>
      </c>
      <c r="C102" s="23">
        <v>0.05291005291005291</v>
      </c>
      <c r="D102" s="23">
        <v>0.10582010582010581</v>
      </c>
      <c r="E102" s="23">
        <v>0.05291005291005291</v>
      </c>
      <c r="F102" s="23">
        <v>0</v>
      </c>
      <c r="G102" s="23">
        <v>0</v>
      </c>
      <c r="H102" s="23">
        <v>0.053276505061267986</v>
      </c>
      <c r="I102" s="23">
        <v>0</v>
      </c>
      <c r="J102" s="22">
        <f t="shared" si="8"/>
        <v>0.03311458958768495</v>
      </c>
      <c r="K102" s="129">
        <f t="shared" si="6"/>
        <v>0.05263157894736843</v>
      </c>
      <c r="L102" s="99">
        <f t="shared" si="7"/>
        <v>1</v>
      </c>
      <c r="M102" s="100">
        <f t="shared" si="9"/>
        <v>1</v>
      </c>
      <c r="AA102">
        <v>1</v>
      </c>
    </row>
    <row r="103" spans="1:26" ht="12.75">
      <c r="A103" s="1" t="s">
        <v>366</v>
      </c>
      <c r="B103" s="50"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2">
        <f t="shared" si="8"/>
        <v>0</v>
      </c>
      <c r="K103" s="129">
        <f>L103*10/$L$4</f>
        <v>0.10526315789473686</v>
      </c>
      <c r="L103" s="99">
        <f>SUM(N103:AC103)</f>
        <v>2</v>
      </c>
      <c r="M103" s="100">
        <f>COUNTA(N103:AC103)</f>
        <v>2</v>
      </c>
      <c r="T103">
        <v>1</v>
      </c>
      <c r="Z103">
        <v>1</v>
      </c>
    </row>
    <row r="104" spans="1:29" ht="12.75">
      <c r="A104" s="1" t="s">
        <v>122</v>
      </c>
      <c r="B104" s="50">
        <v>14.285714285714286</v>
      </c>
      <c r="C104" s="23">
        <v>16.87830687830688</v>
      </c>
      <c r="D104" s="23">
        <v>16.93121693121693</v>
      </c>
      <c r="E104" s="23">
        <v>13.068783068783068</v>
      </c>
      <c r="F104" s="23">
        <v>17.208311134789557</v>
      </c>
      <c r="G104" s="23">
        <v>10.761854022376133</v>
      </c>
      <c r="H104" s="23">
        <v>16.782099094299415</v>
      </c>
      <c r="I104" s="23">
        <v>10.899470899470899</v>
      </c>
      <c r="J104" s="22">
        <f t="shared" si="8"/>
        <v>14.601969539369644</v>
      </c>
      <c r="K104" s="129">
        <f aca="true" t="shared" si="10" ref="K104:K135">L104*10/$L$4</f>
        <v>15.36842105263158</v>
      </c>
      <c r="L104" s="99">
        <f aca="true" t="shared" si="11" ref="L104:L135">SUM(N104:AC104)</f>
        <v>292</v>
      </c>
      <c r="M104" s="100">
        <f t="shared" si="9"/>
        <v>16</v>
      </c>
      <c r="N104">
        <v>38</v>
      </c>
      <c r="O104">
        <v>43</v>
      </c>
      <c r="P104">
        <v>35</v>
      </c>
      <c r="Q104">
        <v>9</v>
      </c>
      <c r="R104">
        <v>16</v>
      </c>
      <c r="S104">
        <v>7</v>
      </c>
      <c r="T104">
        <v>32</v>
      </c>
      <c r="U104">
        <v>7</v>
      </c>
      <c r="V104">
        <v>32</v>
      </c>
      <c r="W104">
        <v>4</v>
      </c>
      <c r="X104">
        <v>15</v>
      </c>
      <c r="Y104">
        <v>5</v>
      </c>
      <c r="Z104">
        <v>4</v>
      </c>
      <c r="AA104">
        <v>21</v>
      </c>
      <c r="AB104">
        <v>13</v>
      </c>
      <c r="AC104">
        <v>11</v>
      </c>
    </row>
    <row r="105" spans="1:13" ht="12.75">
      <c r="A105" s="1" t="s">
        <v>123</v>
      </c>
      <c r="B105" s="50">
        <v>0.21164021164021163</v>
      </c>
      <c r="C105" s="23">
        <v>0.37037037037037035</v>
      </c>
      <c r="D105" s="23">
        <v>1.4285714285714286</v>
      </c>
      <c r="E105" s="23">
        <v>0</v>
      </c>
      <c r="F105" s="23">
        <v>0.21310602024507194</v>
      </c>
      <c r="G105" s="23">
        <v>0.3196590303676079</v>
      </c>
      <c r="H105" s="23">
        <v>0.37293553542887586</v>
      </c>
      <c r="I105" s="23">
        <v>0.47619047619047616</v>
      </c>
      <c r="J105" s="22">
        <f t="shared" si="8"/>
        <v>0.4240591341017554</v>
      </c>
      <c r="K105" s="129">
        <f t="shared" si="10"/>
        <v>0</v>
      </c>
      <c r="L105" s="99">
        <f t="shared" si="11"/>
        <v>0</v>
      </c>
      <c r="M105" s="100">
        <f t="shared" si="9"/>
        <v>0</v>
      </c>
    </row>
    <row r="106" spans="1:25" ht="12.75">
      <c r="A106" s="1" t="s">
        <v>124</v>
      </c>
      <c r="B106" s="50">
        <v>1.3227513227513228</v>
      </c>
      <c r="C106" s="23">
        <v>4.708994708994709</v>
      </c>
      <c r="D106" s="23">
        <v>2.9100529100529102</v>
      </c>
      <c r="E106" s="23">
        <v>2.0634920634920637</v>
      </c>
      <c r="F106" s="23">
        <v>2.5039957378795954</v>
      </c>
      <c r="G106" s="23">
        <v>0.6925945657964838</v>
      </c>
      <c r="H106" s="23">
        <v>2.0777836973894512</v>
      </c>
      <c r="I106" s="23">
        <v>1.6402116402116402</v>
      </c>
      <c r="J106" s="22">
        <f t="shared" si="8"/>
        <v>2.2399845808210217</v>
      </c>
      <c r="K106" s="129">
        <f t="shared" si="10"/>
        <v>2.210526315789474</v>
      </c>
      <c r="L106" s="99">
        <f t="shared" si="11"/>
        <v>42</v>
      </c>
      <c r="M106" s="100">
        <f t="shared" si="9"/>
        <v>6</v>
      </c>
      <c r="O106">
        <v>9</v>
      </c>
      <c r="Q106">
        <v>7</v>
      </c>
      <c r="T106">
        <v>9</v>
      </c>
      <c r="U106">
        <v>3</v>
      </c>
      <c r="W106">
        <v>6</v>
      </c>
      <c r="Y106">
        <v>8</v>
      </c>
    </row>
    <row r="107" spans="1:29" ht="12.75">
      <c r="A107" s="1" t="s">
        <v>125</v>
      </c>
      <c r="B107" s="50">
        <v>4.973544973544974</v>
      </c>
      <c r="C107" s="23">
        <v>3.3333333333333335</v>
      </c>
      <c r="D107" s="23">
        <v>4.444444444444445</v>
      </c>
      <c r="E107" s="23">
        <v>3.5978835978835977</v>
      </c>
      <c r="F107" s="23">
        <v>2.8769312733084713</v>
      </c>
      <c r="G107" s="23">
        <v>2.5039957378795954</v>
      </c>
      <c r="H107" s="23">
        <v>1.6515716568993075</v>
      </c>
      <c r="I107" s="23">
        <v>3.544973544973545</v>
      </c>
      <c r="J107" s="22">
        <f t="shared" si="8"/>
        <v>3.3658348202834083</v>
      </c>
      <c r="K107" s="129">
        <f t="shared" si="10"/>
        <v>1.2631578947368423</v>
      </c>
      <c r="L107" s="99">
        <f t="shared" si="11"/>
        <v>24</v>
      </c>
      <c r="M107" s="100">
        <f t="shared" si="9"/>
        <v>9</v>
      </c>
      <c r="N107">
        <v>2</v>
      </c>
      <c r="P107">
        <v>4</v>
      </c>
      <c r="R107">
        <v>3</v>
      </c>
      <c r="S107">
        <v>3</v>
      </c>
      <c r="U107">
        <v>1</v>
      </c>
      <c r="V107">
        <v>3</v>
      </c>
      <c r="X107">
        <v>3</v>
      </c>
      <c r="AB107">
        <v>1</v>
      </c>
      <c r="AC107">
        <v>4</v>
      </c>
    </row>
    <row r="108" spans="1:13" ht="12.75">
      <c r="A108" s="1" t="s">
        <v>214</v>
      </c>
      <c r="B108" s="50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2">
        <f t="shared" si="8"/>
        <v>0</v>
      </c>
      <c r="K108" s="129">
        <f t="shared" si="10"/>
        <v>0</v>
      </c>
      <c r="L108" s="99">
        <f t="shared" si="11"/>
        <v>0</v>
      </c>
      <c r="M108" s="100">
        <f t="shared" si="9"/>
        <v>0</v>
      </c>
    </row>
    <row r="109" spans="1:24" ht="12.75">
      <c r="A109" s="1" t="s">
        <v>126</v>
      </c>
      <c r="B109" s="50">
        <v>1.216931216931217</v>
      </c>
      <c r="C109" s="23">
        <v>0.9523809523809523</v>
      </c>
      <c r="D109" s="23">
        <v>1.8518518518518519</v>
      </c>
      <c r="E109" s="23">
        <v>1.0052910052910053</v>
      </c>
      <c r="F109" s="23">
        <v>0.8524240809802878</v>
      </c>
      <c r="G109" s="23">
        <v>0.9589770911028237</v>
      </c>
      <c r="H109" s="23">
        <v>1.1720831113478956</v>
      </c>
      <c r="I109" s="23">
        <v>0.8465608465608465</v>
      </c>
      <c r="J109" s="22">
        <f t="shared" si="8"/>
        <v>1.10706251955586</v>
      </c>
      <c r="K109" s="129">
        <f t="shared" si="10"/>
        <v>0.05263157894736843</v>
      </c>
      <c r="L109" s="99">
        <f t="shared" si="11"/>
        <v>1</v>
      </c>
      <c r="M109" s="100">
        <f t="shared" si="9"/>
        <v>1</v>
      </c>
      <c r="X109">
        <v>1</v>
      </c>
    </row>
    <row r="110" spans="1:29" ht="12.75">
      <c r="A110" s="1" t="s">
        <v>127</v>
      </c>
      <c r="B110" s="50">
        <v>5.873015873015873</v>
      </c>
      <c r="C110" s="23">
        <v>6.507936507936508</v>
      </c>
      <c r="D110" s="23">
        <v>6.931216931216931</v>
      </c>
      <c r="E110" s="23">
        <v>5.502645502645502</v>
      </c>
      <c r="F110" s="23">
        <v>3.676078849227491</v>
      </c>
      <c r="G110" s="23">
        <v>3.2498668087373472</v>
      </c>
      <c r="H110" s="23">
        <v>4.421949920085242</v>
      </c>
      <c r="I110" s="23">
        <v>3.1746031746031744</v>
      </c>
      <c r="J110" s="22">
        <f t="shared" si="8"/>
        <v>4.917164195933509</v>
      </c>
      <c r="K110" s="129">
        <f t="shared" si="10"/>
        <v>3.578947368421053</v>
      </c>
      <c r="L110" s="99">
        <f t="shared" si="11"/>
        <v>68</v>
      </c>
      <c r="M110" s="100">
        <f t="shared" si="9"/>
        <v>13</v>
      </c>
      <c r="N110">
        <v>4</v>
      </c>
      <c r="O110">
        <v>22</v>
      </c>
      <c r="P110">
        <v>8</v>
      </c>
      <c r="Q110">
        <v>1</v>
      </c>
      <c r="R110">
        <v>3</v>
      </c>
      <c r="S110">
        <v>2</v>
      </c>
      <c r="T110">
        <v>5</v>
      </c>
      <c r="U110">
        <v>3</v>
      </c>
      <c r="V110">
        <v>4</v>
      </c>
      <c r="X110">
        <v>7</v>
      </c>
      <c r="AA110">
        <v>2</v>
      </c>
      <c r="AB110">
        <v>3</v>
      </c>
      <c r="AC110">
        <v>4</v>
      </c>
    </row>
    <row r="111" spans="1:29" ht="12.75">
      <c r="A111" s="1" t="s">
        <v>128</v>
      </c>
      <c r="B111" s="50">
        <v>88.78306878306879</v>
      </c>
      <c r="C111" s="23">
        <v>109.47089947089947</v>
      </c>
      <c r="D111" s="23">
        <v>102.32804232804233</v>
      </c>
      <c r="E111" s="23">
        <v>105.29100529100529</v>
      </c>
      <c r="F111" s="23">
        <v>97.81566329248803</v>
      </c>
      <c r="G111" s="23">
        <v>79.96803409696325</v>
      </c>
      <c r="H111" s="23">
        <v>110.8151305274374</v>
      </c>
      <c r="I111" s="23">
        <v>108.46560846560847</v>
      </c>
      <c r="J111" s="22">
        <f t="shared" si="8"/>
        <v>100.36718153193914</v>
      </c>
      <c r="K111" s="129">
        <f t="shared" si="10"/>
        <v>122.84210526315792</v>
      </c>
      <c r="L111" s="99">
        <f t="shared" si="11"/>
        <v>2334</v>
      </c>
      <c r="M111" s="100">
        <f t="shared" si="9"/>
        <v>16</v>
      </c>
      <c r="N111">
        <v>275</v>
      </c>
      <c r="O111">
        <v>152</v>
      </c>
      <c r="P111">
        <v>110</v>
      </c>
      <c r="Q111">
        <v>86</v>
      </c>
      <c r="R111">
        <v>141</v>
      </c>
      <c r="S111">
        <v>126</v>
      </c>
      <c r="T111">
        <v>46</v>
      </c>
      <c r="U111">
        <v>140</v>
      </c>
      <c r="V111">
        <v>90</v>
      </c>
      <c r="W111">
        <v>75</v>
      </c>
      <c r="X111">
        <v>93</v>
      </c>
      <c r="Y111">
        <v>88</v>
      </c>
      <c r="Z111">
        <v>121</v>
      </c>
      <c r="AA111">
        <v>367</v>
      </c>
      <c r="AB111">
        <v>118</v>
      </c>
      <c r="AC111">
        <v>306</v>
      </c>
    </row>
    <row r="112" spans="1:29" ht="12.75">
      <c r="A112" s="1" t="s">
        <v>129</v>
      </c>
      <c r="B112" s="50">
        <v>147.88359788359787</v>
      </c>
      <c r="C112" s="23">
        <v>155.44973544973544</v>
      </c>
      <c r="D112" s="23">
        <v>165.2910052910053</v>
      </c>
      <c r="E112" s="23">
        <v>169.8941798941799</v>
      </c>
      <c r="F112" s="23">
        <v>196.27064464571126</v>
      </c>
      <c r="G112" s="23">
        <v>144.85881726158766</v>
      </c>
      <c r="H112" s="23">
        <v>134.789557805008</v>
      </c>
      <c r="I112" s="23">
        <v>148.62433862433863</v>
      </c>
      <c r="J112" s="22">
        <f t="shared" si="8"/>
        <v>157.8827346068955</v>
      </c>
      <c r="K112" s="129">
        <f t="shared" si="10"/>
        <v>154.47368421052633</v>
      </c>
      <c r="L112" s="99">
        <f t="shared" si="11"/>
        <v>2935</v>
      </c>
      <c r="M112" s="100">
        <f t="shared" si="9"/>
        <v>16</v>
      </c>
      <c r="N112">
        <v>257</v>
      </c>
      <c r="O112">
        <v>115</v>
      </c>
      <c r="P112">
        <v>127</v>
      </c>
      <c r="Q112">
        <v>99</v>
      </c>
      <c r="R112">
        <v>147</v>
      </c>
      <c r="S112">
        <v>179</v>
      </c>
      <c r="T112">
        <v>22</v>
      </c>
      <c r="U112">
        <v>172</v>
      </c>
      <c r="V112">
        <v>112</v>
      </c>
      <c r="W112">
        <v>188</v>
      </c>
      <c r="X112">
        <v>117</v>
      </c>
      <c r="Y112">
        <v>45</v>
      </c>
      <c r="Z112">
        <v>113</v>
      </c>
      <c r="AA112">
        <v>665</v>
      </c>
      <c r="AB112">
        <v>228</v>
      </c>
      <c r="AC112">
        <v>349</v>
      </c>
    </row>
    <row r="113" spans="1:26" ht="12.75">
      <c r="A113" s="1" t="s">
        <v>130</v>
      </c>
      <c r="B113" s="50"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0.05291005291005291</v>
      </c>
      <c r="J113" s="22">
        <f t="shared" si="8"/>
        <v>0.006613756613756613</v>
      </c>
      <c r="K113" s="129">
        <f t="shared" si="10"/>
        <v>0.10526315789473686</v>
      </c>
      <c r="L113" s="99">
        <f t="shared" si="11"/>
        <v>2</v>
      </c>
      <c r="M113" s="100">
        <f t="shared" si="9"/>
        <v>2</v>
      </c>
      <c r="Y113">
        <v>1</v>
      </c>
      <c r="Z113">
        <v>1</v>
      </c>
    </row>
    <row r="114" spans="1:29" ht="12.75">
      <c r="A114" s="1" t="s">
        <v>131</v>
      </c>
      <c r="B114" s="50">
        <v>0.47619047619047616</v>
      </c>
      <c r="C114" s="23">
        <v>4.444444444444445</v>
      </c>
      <c r="D114" s="23">
        <v>3.5978835978835977</v>
      </c>
      <c r="E114" s="23">
        <v>2.804232804232804</v>
      </c>
      <c r="F114" s="23">
        <v>2.450719232818327</v>
      </c>
      <c r="G114" s="23">
        <v>2.344166222695791</v>
      </c>
      <c r="H114" s="23">
        <v>2.5039957378795954</v>
      </c>
      <c r="I114" s="23">
        <v>1.8518518518518519</v>
      </c>
      <c r="J114" s="22">
        <f t="shared" si="8"/>
        <v>2.559185545999611</v>
      </c>
      <c r="K114" s="129">
        <f t="shared" si="10"/>
        <v>2.0000000000000004</v>
      </c>
      <c r="L114" s="99">
        <f t="shared" si="11"/>
        <v>38</v>
      </c>
      <c r="M114" s="100">
        <f t="shared" si="9"/>
        <v>13</v>
      </c>
      <c r="N114">
        <v>1</v>
      </c>
      <c r="O114">
        <v>3</v>
      </c>
      <c r="P114">
        <v>2</v>
      </c>
      <c r="Q114">
        <v>2</v>
      </c>
      <c r="T114">
        <v>6</v>
      </c>
      <c r="U114">
        <v>1</v>
      </c>
      <c r="V114">
        <v>6</v>
      </c>
      <c r="W114">
        <v>2</v>
      </c>
      <c r="X114">
        <v>2</v>
      </c>
      <c r="Y114">
        <v>6</v>
      </c>
      <c r="Z114">
        <v>1</v>
      </c>
      <c r="AA114">
        <v>5</v>
      </c>
      <c r="AC114">
        <v>1</v>
      </c>
    </row>
    <row r="115" spans="1:23" ht="12.75">
      <c r="A115" s="1" t="s">
        <v>132</v>
      </c>
      <c r="B115" s="50">
        <v>0</v>
      </c>
      <c r="C115" s="23">
        <v>0.15873015873015872</v>
      </c>
      <c r="D115" s="23">
        <v>0</v>
      </c>
      <c r="E115" s="23">
        <v>0.05291005291005291</v>
      </c>
      <c r="F115" s="23">
        <v>0.053276505061267986</v>
      </c>
      <c r="G115" s="23">
        <v>0.21310602024507194</v>
      </c>
      <c r="H115" s="23">
        <v>0.15982951518380395</v>
      </c>
      <c r="I115" s="23">
        <v>0.15873015873015872</v>
      </c>
      <c r="J115" s="22">
        <f t="shared" si="8"/>
        <v>0.09957280135756427</v>
      </c>
      <c r="K115" s="129">
        <f t="shared" si="10"/>
        <v>0.15789473684210528</v>
      </c>
      <c r="L115" s="99">
        <f t="shared" si="11"/>
        <v>3</v>
      </c>
      <c r="M115" s="100">
        <f t="shared" si="9"/>
        <v>3</v>
      </c>
      <c r="P115">
        <v>1</v>
      </c>
      <c r="V115">
        <v>1</v>
      </c>
      <c r="W115">
        <v>1</v>
      </c>
    </row>
    <row r="116" spans="1:28" ht="12.75">
      <c r="A116" s="1" t="s">
        <v>133</v>
      </c>
      <c r="B116" s="50">
        <v>1.3756613756613756</v>
      </c>
      <c r="C116" s="23">
        <v>0.6349206349206349</v>
      </c>
      <c r="D116" s="23">
        <v>1.746031746031746</v>
      </c>
      <c r="E116" s="23">
        <v>1.4814814814814814</v>
      </c>
      <c r="F116" s="23">
        <v>0.47948854555141185</v>
      </c>
      <c r="G116" s="23">
        <v>2.0245071923281834</v>
      </c>
      <c r="H116" s="23">
        <v>2.0245071923281834</v>
      </c>
      <c r="I116" s="23">
        <v>2.9100529100529102</v>
      </c>
      <c r="J116" s="22">
        <f t="shared" si="8"/>
        <v>1.5845813847944907</v>
      </c>
      <c r="K116" s="129">
        <f t="shared" si="10"/>
        <v>0.6842105263157896</v>
      </c>
      <c r="L116" s="99">
        <f t="shared" si="11"/>
        <v>13</v>
      </c>
      <c r="M116" s="100">
        <f t="shared" si="9"/>
        <v>7</v>
      </c>
      <c r="N116">
        <v>5</v>
      </c>
      <c r="U116">
        <v>1</v>
      </c>
      <c r="W116">
        <v>1</v>
      </c>
      <c r="Y116">
        <v>2</v>
      </c>
      <c r="Z116">
        <v>2</v>
      </c>
      <c r="AA116">
        <v>1</v>
      </c>
      <c r="AB116">
        <v>1</v>
      </c>
    </row>
    <row r="117" spans="1:29" ht="12.75">
      <c r="A117" s="1" t="s">
        <v>134</v>
      </c>
      <c r="B117" s="50">
        <v>29.894179894179896</v>
      </c>
      <c r="C117" s="23">
        <v>22.857142857142858</v>
      </c>
      <c r="D117" s="23">
        <v>32.06349206349206</v>
      </c>
      <c r="E117" s="23">
        <v>26.349206349206348</v>
      </c>
      <c r="F117" s="23">
        <v>25.679275439531168</v>
      </c>
      <c r="G117" s="23">
        <v>20.458177943526906</v>
      </c>
      <c r="H117" s="23">
        <v>28.60948321790091</v>
      </c>
      <c r="I117" s="23">
        <v>25.132275132275133</v>
      </c>
      <c r="J117" s="22">
        <f t="shared" si="8"/>
        <v>26.38040411215691</v>
      </c>
      <c r="K117" s="129">
        <f t="shared" si="10"/>
        <v>28.315789473684216</v>
      </c>
      <c r="L117" s="99">
        <f t="shared" si="11"/>
        <v>538</v>
      </c>
      <c r="M117" s="100">
        <f t="shared" si="9"/>
        <v>15</v>
      </c>
      <c r="N117">
        <v>52</v>
      </c>
      <c r="P117">
        <v>25</v>
      </c>
      <c r="Q117">
        <v>57</v>
      </c>
      <c r="R117">
        <v>3</v>
      </c>
      <c r="S117">
        <v>17</v>
      </c>
      <c r="T117">
        <v>9</v>
      </c>
      <c r="U117">
        <v>58</v>
      </c>
      <c r="V117">
        <v>28</v>
      </c>
      <c r="W117">
        <v>41</v>
      </c>
      <c r="X117">
        <v>43</v>
      </c>
      <c r="Y117">
        <v>18</v>
      </c>
      <c r="Z117">
        <v>8</v>
      </c>
      <c r="AA117">
        <v>130</v>
      </c>
      <c r="AB117">
        <v>19</v>
      </c>
      <c r="AC117">
        <v>30</v>
      </c>
    </row>
    <row r="118" spans="1:13" ht="12.75">
      <c r="A118" s="1" t="s">
        <v>135</v>
      </c>
      <c r="B118" s="50">
        <v>0.10582010582010581</v>
      </c>
      <c r="C118" s="23">
        <v>0.21164021164021163</v>
      </c>
      <c r="D118" s="23">
        <v>0.8465608465608465</v>
      </c>
      <c r="E118" s="23">
        <v>0.42328042328042326</v>
      </c>
      <c r="F118" s="23">
        <v>0</v>
      </c>
      <c r="G118" s="23">
        <v>0.21310602024507194</v>
      </c>
      <c r="H118" s="23">
        <v>0</v>
      </c>
      <c r="I118" s="23">
        <v>0.15873015873015872</v>
      </c>
      <c r="J118" s="22">
        <f t="shared" si="8"/>
        <v>0.2448922207846022</v>
      </c>
      <c r="K118" s="129">
        <f t="shared" si="10"/>
        <v>0</v>
      </c>
      <c r="L118" s="99">
        <f t="shared" si="11"/>
        <v>0</v>
      </c>
      <c r="M118" s="100">
        <f t="shared" si="9"/>
        <v>0</v>
      </c>
    </row>
    <row r="119" spans="1:29" ht="12.75">
      <c r="A119" s="1" t="s">
        <v>136</v>
      </c>
      <c r="B119" s="50">
        <v>14.814814814814815</v>
      </c>
      <c r="C119" s="23">
        <v>17.83068783068783</v>
      </c>
      <c r="D119" s="23">
        <v>21.746031746031747</v>
      </c>
      <c r="E119" s="23">
        <v>23.915343915343914</v>
      </c>
      <c r="F119" s="23">
        <v>53.64944059669686</v>
      </c>
      <c r="G119" s="23">
        <v>82.09909429941396</v>
      </c>
      <c r="H119" s="23">
        <v>32.019179541822055</v>
      </c>
      <c r="I119" s="23">
        <v>45.18518518518518</v>
      </c>
      <c r="J119" s="22">
        <f t="shared" si="8"/>
        <v>36.40747224124954</v>
      </c>
      <c r="K119" s="129">
        <f t="shared" si="10"/>
        <v>54.736842105263165</v>
      </c>
      <c r="L119" s="99">
        <f t="shared" si="11"/>
        <v>1040</v>
      </c>
      <c r="M119" s="100">
        <f t="shared" si="9"/>
        <v>10</v>
      </c>
      <c r="Q119">
        <v>32</v>
      </c>
      <c r="R119">
        <v>4</v>
      </c>
      <c r="S119">
        <v>32</v>
      </c>
      <c r="U119">
        <v>56</v>
      </c>
      <c r="V119">
        <v>28</v>
      </c>
      <c r="W119">
        <v>342</v>
      </c>
      <c r="X119">
        <v>211</v>
      </c>
      <c r="AA119">
        <v>258</v>
      </c>
      <c r="AB119">
        <v>51</v>
      </c>
      <c r="AC119">
        <v>26</v>
      </c>
    </row>
    <row r="120" spans="1:27" ht="12.75">
      <c r="A120" s="1" t="s">
        <v>137</v>
      </c>
      <c r="B120" s="50">
        <v>0</v>
      </c>
      <c r="C120" s="23">
        <v>0.05291005291005291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0.05291005291005291</v>
      </c>
      <c r="J120" s="22">
        <f t="shared" si="8"/>
        <v>0.013227513227513227</v>
      </c>
      <c r="K120" s="129">
        <f t="shared" si="10"/>
        <v>0.10526315789473686</v>
      </c>
      <c r="L120" s="99">
        <f t="shared" si="11"/>
        <v>2</v>
      </c>
      <c r="M120" s="100">
        <f t="shared" si="9"/>
        <v>1</v>
      </c>
      <c r="AA120">
        <v>2</v>
      </c>
    </row>
    <row r="121" spans="1:29" ht="12.75">
      <c r="A121" s="1" t="s">
        <v>138</v>
      </c>
      <c r="B121" s="50">
        <v>42.32804232804233</v>
      </c>
      <c r="C121" s="23">
        <v>41.64021164021164</v>
      </c>
      <c r="D121" s="23">
        <v>36.34920634920635</v>
      </c>
      <c r="E121" s="23">
        <v>41.48148148148148</v>
      </c>
      <c r="F121" s="23">
        <v>35.055940330314336</v>
      </c>
      <c r="G121" s="23">
        <v>34.89611081513053</v>
      </c>
      <c r="H121" s="23">
        <v>29.08897176345232</v>
      </c>
      <c r="I121" s="23">
        <v>33.28042328042328</v>
      </c>
      <c r="J121" s="22">
        <f t="shared" si="8"/>
        <v>36.76504849853279</v>
      </c>
      <c r="K121" s="129">
        <f t="shared" si="10"/>
        <v>33.21052631578948</v>
      </c>
      <c r="L121" s="99">
        <f t="shared" si="11"/>
        <v>631</v>
      </c>
      <c r="M121" s="100">
        <f t="shared" si="9"/>
        <v>16</v>
      </c>
      <c r="N121">
        <v>17</v>
      </c>
      <c r="O121">
        <v>28</v>
      </c>
      <c r="P121">
        <v>21</v>
      </c>
      <c r="Q121">
        <v>76</v>
      </c>
      <c r="R121">
        <v>2</v>
      </c>
      <c r="S121">
        <v>7</v>
      </c>
      <c r="T121">
        <v>9</v>
      </c>
      <c r="U121">
        <v>32</v>
      </c>
      <c r="V121">
        <v>11</v>
      </c>
      <c r="W121">
        <v>95</v>
      </c>
      <c r="X121">
        <v>58</v>
      </c>
      <c r="Y121">
        <v>4</v>
      </c>
      <c r="Z121">
        <v>29</v>
      </c>
      <c r="AA121">
        <v>133</v>
      </c>
      <c r="AB121">
        <v>25</v>
      </c>
      <c r="AC121">
        <v>84</v>
      </c>
    </row>
    <row r="122" spans="1:29" ht="12.75">
      <c r="A122" s="1" t="s">
        <v>139</v>
      </c>
      <c r="B122" s="50">
        <v>7.619047619047619</v>
      </c>
      <c r="C122" s="23">
        <v>4.973544973544974</v>
      </c>
      <c r="D122" s="23">
        <v>4.285714285714286</v>
      </c>
      <c r="E122" s="23">
        <v>4.761904761904762</v>
      </c>
      <c r="F122" s="23">
        <v>6.9792221630261055</v>
      </c>
      <c r="G122" s="23">
        <v>7.298881193393714</v>
      </c>
      <c r="H122" s="23">
        <v>5.167820990942994</v>
      </c>
      <c r="I122" s="23">
        <v>5.026455026455026</v>
      </c>
      <c r="J122" s="22">
        <f t="shared" si="8"/>
        <v>5.7640738767536845</v>
      </c>
      <c r="K122" s="129">
        <f t="shared" si="10"/>
        <v>4.736842105263158</v>
      </c>
      <c r="L122" s="99">
        <f t="shared" si="11"/>
        <v>90</v>
      </c>
      <c r="M122" s="100">
        <f t="shared" si="9"/>
        <v>15</v>
      </c>
      <c r="N122">
        <v>3</v>
      </c>
      <c r="O122">
        <v>7</v>
      </c>
      <c r="P122">
        <v>7</v>
      </c>
      <c r="Q122">
        <v>9</v>
      </c>
      <c r="R122">
        <v>10</v>
      </c>
      <c r="S122">
        <v>8</v>
      </c>
      <c r="U122">
        <v>3</v>
      </c>
      <c r="V122">
        <v>8</v>
      </c>
      <c r="W122">
        <v>9</v>
      </c>
      <c r="X122">
        <v>4</v>
      </c>
      <c r="Y122">
        <v>3</v>
      </c>
      <c r="Z122">
        <v>1</v>
      </c>
      <c r="AA122">
        <v>1</v>
      </c>
      <c r="AB122">
        <v>5</v>
      </c>
      <c r="AC122">
        <v>12</v>
      </c>
    </row>
    <row r="123" spans="1:27" ht="12.75">
      <c r="A123" s="1" t="s">
        <v>140</v>
      </c>
      <c r="B123" s="50">
        <v>0.37037037037037035</v>
      </c>
      <c r="C123" s="23">
        <v>0.05291005291005291</v>
      </c>
      <c r="D123" s="23">
        <v>0.5291005291005291</v>
      </c>
      <c r="E123" s="23">
        <v>3.544973544973545</v>
      </c>
      <c r="F123" s="23">
        <v>0.10655301012253597</v>
      </c>
      <c r="G123" s="23">
        <v>0.053276505061267986</v>
      </c>
      <c r="H123" s="23">
        <v>0</v>
      </c>
      <c r="I123" s="23">
        <v>0</v>
      </c>
      <c r="J123" s="22">
        <f t="shared" si="8"/>
        <v>0.5821480015672876</v>
      </c>
      <c r="K123" s="129">
        <f t="shared" si="10"/>
        <v>4.105263157894737</v>
      </c>
      <c r="L123" s="99">
        <f t="shared" si="11"/>
        <v>78</v>
      </c>
      <c r="M123" s="100">
        <f t="shared" si="9"/>
        <v>6</v>
      </c>
      <c r="S123">
        <v>1</v>
      </c>
      <c r="U123">
        <v>3</v>
      </c>
      <c r="V123">
        <v>44</v>
      </c>
      <c r="W123">
        <v>21</v>
      </c>
      <c r="Z123">
        <v>2</v>
      </c>
      <c r="AA123">
        <v>7</v>
      </c>
    </row>
    <row r="124" spans="1:29" ht="12.75">
      <c r="A124" s="1" t="s">
        <v>141</v>
      </c>
      <c r="B124" s="50">
        <v>8.835978835978835</v>
      </c>
      <c r="C124" s="23">
        <v>7.4603174603174605</v>
      </c>
      <c r="D124" s="23">
        <v>11.640211640211641</v>
      </c>
      <c r="E124" s="23">
        <v>7.830687830687831</v>
      </c>
      <c r="F124" s="23">
        <v>6.712839637719766</v>
      </c>
      <c r="G124" s="23">
        <v>10.06925945657965</v>
      </c>
      <c r="H124" s="23">
        <v>12.466702184336707</v>
      </c>
      <c r="I124" s="23">
        <v>13.65079365079365</v>
      </c>
      <c r="J124" s="22">
        <f t="shared" si="8"/>
        <v>9.833348837078193</v>
      </c>
      <c r="K124" s="129">
        <f t="shared" si="10"/>
        <v>10.842105263157896</v>
      </c>
      <c r="L124" s="99">
        <f t="shared" si="11"/>
        <v>206</v>
      </c>
      <c r="M124" s="100">
        <f t="shared" si="9"/>
        <v>10</v>
      </c>
      <c r="N124">
        <v>6</v>
      </c>
      <c r="P124">
        <v>4</v>
      </c>
      <c r="Q124">
        <v>19</v>
      </c>
      <c r="V124">
        <v>29</v>
      </c>
      <c r="W124">
        <v>75</v>
      </c>
      <c r="X124">
        <v>2</v>
      </c>
      <c r="Z124">
        <v>5</v>
      </c>
      <c r="AA124">
        <v>51</v>
      </c>
      <c r="AB124">
        <v>12</v>
      </c>
      <c r="AC124">
        <v>3</v>
      </c>
    </row>
    <row r="125" spans="1:29" ht="12.75">
      <c r="A125" s="1" t="s">
        <v>142</v>
      </c>
      <c r="B125" s="50">
        <v>40.476190476190474</v>
      </c>
      <c r="C125" s="23">
        <v>28.624338624338623</v>
      </c>
      <c r="D125" s="23">
        <v>43.06878306878307</v>
      </c>
      <c r="E125" s="23">
        <v>42.43386243386244</v>
      </c>
      <c r="F125" s="23">
        <v>39.264784230154504</v>
      </c>
      <c r="G125" s="23">
        <v>37.240277037826324</v>
      </c>
      <c r="H125" s="23">
        <v>46.45711241342568</v>
      </c>
      <c r="I125" s="23">
        <v>53.91534391534392</v>
      </c>
      <c r="J125" s="22">
        <f t="shared" si="8"/>
        <v>41.43508652499063</v>
      </c>
      <c r="K125" s="129">
        <f t="shared" si="10"/>
        <v>30.21052631578948</v>
      </c>
      <c r="L125" s="99">
        <f t="shared" si="11"/>
        <v>574</v>
      </c>
      <c r="M125" s="100">
        <f t="shared" si="9"/>
        <v>14</v>
      </c>
      <c r="N125">
        <v>76</v>
      </c>
      <c r="P125">
        <v>8</v>
      </c>
      <c r="Q125">
        <v>43</v>
      </c>
      <c r="R125">
        <v>1</v>
      </c>
      <c r="S125">
        <v>13</v>
      </c>
      <c r="U125">
        <v>26</v>
      </c>
      <c r="V125">
        <v>13</v>
      </c>
      <c r="W125">
        <v>47</v>
      </c>
      <c r="X125">
        <v>98</v>
      </c>
      <c r="Y125">
        <v>7</v>
      </c>
      <c r="Z125">
        <v>9</v>
      </c>
      <c r="AA125">
        <v>167</v>
      </c>
      <c r="AB125">
        <v>19</v>
      </c>
      <c r="AC125">
        <v>47</v>
      </c>
    </row>
    <row r="126" spans="1:29" ht="12.75">
      <c r="A126" s="1" t="s">
        <v>143</v>
      </c>
      <c r="B126" s="50">
        <v>4.074074074074074</v>
      </c>
      <c r="C126" s="23">
        <v>2.2222222222222223</v>
      </c>
      <c r="D126" s="23">
        <v>12.486772486772487</v>
      </c>
      <c r="E126" s="23">
        <v>2.9100529100529102</v>
      </c>
      <c r="F126" s="23">
        <v>3.2498668087373472</v>
      </c>
      <c r="G126" s="23">
        <v>4.635055940330314</v>
      </c>
      <c r="H126" s="23">
        <v>2.450719232818327</v>
      </c>
      <c r="I126" s="23">
        <v>6.878306878306878</v>
      </c>
      <c r="J126" s="22">
        <f t="shared" si="8"/>
        <v>4.863383819164321</v>
      </c>
      <c r="K126" s="129">
        <f t="shared" si="10"/>
        <v>7.842105263157896</v>
      </c>
      <c r="L126" s="99">
        <f t="shared" si="11"/>
        <v>149</v>
      </c>
      <c r="M126" s="100">
        <f t="shared" si="9"/>
        <v>12</v>
      </c>
      <c r="N126">
        <v>27</v>
      </c>
      <c r="O126">
        <v>4</v>
      </c>
      <c r="Q126">
        <v>4</v>
      </c>
      <c r="R126">
        <v>4</v>
      </c>
      <c r="U126">
        <v>3</v>
      </c>
      <c r="W126">
        <v>10</v>
      </c>
      <c r="X126">
        <v>1</v>
      </c>
      <c r="Y126">
        <v>3</v>
      </c>
      <c r="Z126">
        <v>1</v>
      </c>
      <c r="AA126">
        <v>44</v>
      </c>
      <c r="AB126">
        <v>1</v>
      </c>
      <c r="AC126">
        <v>47</v>
      </c>
    </row>
    <row r="127" spans="1:28" ht="12.75">
      <c r="A127" s="1" t="s">
        <v>144</v>
      </c>
      <c r="B127" s="50">
        <v>0.42328042328042326</v>
      </c>
      <c r="C127" s="23">
        <v>0.8994708994708994</v>
      </c>
      <c r="D127" s="23">
        <v>2.751322751322751</v>
      </c>
      <c r="E127" s="23">
        <v>1.5343915343915344</v>
      </c>
      <c r="F127" s="23">
        <v>0.9589770911028237</v>
      </c>
      <c r="G127" s="23">
        <v>0.8524240809802878</v>
      </c>
      <c r="H127" s="23">
        <v>2.5039957378795954</v>
      </c>
      <c r="I127" s="23">
        <v>0.47619047619047616</v>
      </c>
      <c r="J127" s="22">
        <f t="shared" si="8"/>
        <v>1.300006624327349</v>
      </c>
      <c r="K127" s="129">
        <f t="shared" si="10"/>
        <v>1.0526315789473686</v>
      </c>
      <c r="L127" s="99">
        <f t="shared" si="11"/>
        <v>20</v>
      </c>
      <c r="M127" s="100">
        <f t="shared" si="9"/>
        <v>6</v>
      </c>
      <c r="N127">
        <v>8</v>
      </c>
      <c r="U127">
        <v>1</v>
      </c>
      <c r="W127">
        <v>3</v>
      </c>
      <c r="X127">
        <v>1</v>
      </c>
      <c r="AA127">
        <v>6</v>
      </c>
      <c r="AB127">
        <v>1</v>
      </c>
    </row>
    <row r="128" spans="1:13" ht="12.75">
      <c r="A128" s="1" t="s">
        <v>145</v>
      </c>
      <c r="B128" s="50">
        <v>0</v>
      </c>
      <c r="C128" s="23">
        <v>0.37037037037037035</v>
      </c>
      <c r="D128" s="23">
        <v>0.15873015873015872</v>
      </c>
      <c r="E128" s="23">
        <v>0</v>
      </c>
      <c r="F128" s="23">
        <v>0</v>
      </c>
      <c r="G128" s="23">
        <v>0</v>
      </c>
      <c r="H128" s="23">
        <v>0</v>
      </c>
      <c r="I128" s="23">
        <v>0.05291005291005291</v>
      </c>
      <c r="J128" s="22">
        <f t="shared" si="8"/>
        <v>0.07275132275132275</v>
      </c>
      <c r="K128" s="129">
        <f t="shared" si="10"/>
        <v>0</v>
      </c>
      <c r="L128" s="99">
        <f t="shared" si="11"/>
        <v>0</v>
      </c>
      <c r="M128" s="100">
        <f t="shared" si="9"/>
        <v>0</v>
      </c>
    </row>
    <row r="129" spans="1:29" ht="12.75">
      <c r="A129" s="1" t="s">
        <v>146</v>
      </c>
      <c r="B129" s="50">
        <v>107.51322751322752</v>
      </c>
      <c r="C129" s="23">
        <v>90.63492063492063</v>
      </c>
      <c r="D129" s="23">
        <v>208.57142857142858</v>
      </c>
      <c r="E129" s="23">
        <v>153.43915343915344</v>
      </c>
      <c r="F129" s="23">
        <v>110.9749600426212</v>
      </c>
      <c r="G129" s="23">
        <v>78.47629195524775</v>
      </c>
      <c r="H129" s="23">
        <v>35.69525839104955</v>
      </c>
      <c r="I129" s="23">
        <v>157.1957671957672</v>
      </c>
      <c r="J129" s="22">
        <f t="shared" si="8"/>
        <v>117.81262596792696</v>
      </c>
      <c r="K129" s="129">
        <f t="shared" si="10"/>
        <v>46.26315789473685</v>
      </c>
      <c r="L129" s="99">
        <f t="shared" si="11"/>
        <v>879</v>
      </c>
      <c r="M129" s="100">
        <f t="shared" si="9"/>
        <v>15</v>
      </c>
      <c r="N129">
        <v>242</v>
      </c>
      <c r="O129">
        <v>7</v>
      </c>
      <c r="P129">
        <v>7</v>
      </c>
      <c r="Q129">
        <v>87</v>
      </c>
      <c r="S129">
        <v>32</v>
      </c>
      <c r="T129">
        <v>5</v>
      </c>
      <c r="U129">
        <v>71</v>
      </c>
      <c r="V129">
        <v>78</v>
      </c>
      <c r="W129">
        <v>60</v>
      </c>
      <c r="X129">
        <v>10</v>
      </c>
      <c r="Y129">
        <v>14</v>
      </c>
      <c r="Z129">
        <v>67</v>
      </c>
      <c r="AA129">
        <v>139</v>
      </c>
      <c r="AB129">
        <v>32</v>
      </c>
      <c r="AC129">
        <v>28</v>
      </c>
    </row>
    <row r="130" spans="1:28" ht="12.75">
      <c r="A130" s="1" t="s">
        <v>147</v>
      </c>
      <c r="B130" s="50">
        <v>1.9576719576719577</v>
      </c>
      <c r="C130" s="23">
        <v>2.0105820105820107</v>
      </c>
      <c r="D130" s="23">
        <v>1.0052910052910053</v>
      </c>
      <c r="E130" s="23">
        <v>0.9523809523809523</v>
      </c>
      <c r="F130" s="23">
        <v>1.9712306872669154</v>
      </c>
      <c r="G130" s="23">
        <v>1.8114011720831114</v>
      </c>
      <c r="H130" s="23">
        <v>1.9712306872669154</v>
      </c>
      <c r="I130" s="23">
        <v>3.015873015873016</v>
      </c>
      <c r="J130" s="22">
        <f t="shared" si="8"/>
        <v>1.8369576860519856</v>
      </c>
      <c r="K130" s="129">
        <f t="shared" si="10"/>
        <v>1.0526315789473686</v>
      </c>
      <c r="L130" s="99">
        <f t="shared" si="11"/>
        <v>20</v>
      </c>
      <c r="M130" s="100">
        <f t="shared" si="9"/>
        <v>4</v>
      </c>
      <c r="V130">
        <v>1</v>
      </c>
      <c r="Y130">
        <v>1</v>
      </c>
      <c r="AA130">
        <v>15</v>
      </c>
      <c r="AB130">
        <v>3</v>
      </c>
    </row>
    <row r="131" spans="1:29" ht="12.75">
      <c r="A131" s="1" t="s">
        <v>148</v>
      </c>
      <c r="B131" s="50">
        <v>1.164021164021164</v>
      </c>
      <c r="C131" s="23">
        <v>66.24338624338624</v>
      </c>
      <c r="D131" s="23">
        <v>3.015873015873016</v>
      </c>
      <c r="E131" s="23">
        <v>44.33862433862434</v>
      </c>
      <c r="F131" s="23">
        <v>9.909429941395844</v>
      </c>
      <c r="G131" s="23">
        <v>31.113478955780504</v>
      </c>
      <c r="H131" s="23">
        <v>18.540223761321258</v>
      </c>
      <c r="I131" s="23">
        <v>30.264550264550266</v>
      </c>
      <c r="J131" s="22">
        <f t="shared" si="8"/>
        <v>25.573698460619077</v>
      </c>
      <c r="K131" s="129">
        <f t="shared" si="10"/>
        <v>27.73684210526316</v>
      </c>
      <c r="L131" s="99">
        <f t="shared" si="11"/>
        <v>527</v>
      </c>
      <c r="M131" s="100">
        <f t="shared" si="9"/>
        <v>16</v>
      </c>
      <c r="N131">
        <v>6</v>
      </c>
      <c r="O131">
        <v>6</v>
      </c>
      <c r="P131">
        <v>5</v>
      </c>
      <c r="Q131">
        <v>48</v>
      </c>
      <c r="R131">
        <v>1</v>
      </c>
      <c r="S131">
        <v>2</v>
      </c>
      <c r="T131">
        <v>3</v>
      </c>
      <c r="U131">
        <v>53</v>
      </c>
      <c r="V131">
        <v>46</v>
      </c>
      <c r="W131">
        <v>130</v>
      </c>
      <c r="X131">
        <v>31</v>
      </c>
      <c r="Y131">
        <v>2</v>
      </c>
      <c r="Z131">
        <v>36</v>
      </c>
      <c r="AA131">
        <v>111</v>
      </c>
      <c r="AB131">
        <v>25</v>
      </c>
      <c r="AC131">
        <v>22</v>
      </c>
    </row>
    <row r="132" spans="1:13" ht="12.75">
      <c r="A132" s="1" t="s">
        <v>149</v>
      </c>
      <c r="B132" s="50">
        <v>0.05291005291005291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2">
        <f t="shared" si="8"/>
        <v>0.006613756613756613</v>
      </c>
      <c r="K132" s="129">
        <f t="shared" si="10"/>
        <v>0</v>
      </c>
      <c r="L132" s="99">
        <f t="shared" si="11"/>
        <v>0</v>
      </c>
      <c r="M132" s="100">
        <f t="shared" si="9"/>
        <v>0</v>
      </c>
    </row>
    <row r="133" spans="1:13" ht="12.75">
      <c r="A133" s="1" t="s">
        <v>150</v>
      </c>
      <c r="B133" s="50">
        <v>0</v>
      </c>
      <c r="C133" s="23">
        <v>0</v>
      </c>
      <c r="D133" s="23">
        <v>0</v>
      </c>
      <c r="E133" s="23">
        <v>0</v>
      </c>
      <c r="F133" s="23">
        <v>0</v>
      </c>
      <c r="G133" s="23">
        <v>0.10655301012253597</v>
      </c>
      <c r="H133" s="23">
        <v>0</v>
      </c>
      <c r="I133" s="23">
        <v>0</v>
      </c>
      <c r="J133" s="22">
        <f t="shared" si="8"/>
        <v>0.013319126265316996</v>
      </c>
      <c r="K133" s="129">
        <f t="shared" si="10"/>
        <v>0</v>
      </c>
      <c r="L133" s="99">
        <f t="shared" si="11"/>
        <v>0</v>
      </c>
      <c r="M133" s="100">
        <f t="shared" si="9"/>
        <v>0</v>
      </c>
    </row>
    <row r="134" spans="1:29" ht="12.75">
      <c r="A134" s="1" t="s">
        <v>151</v>
      </c>
      <c r="B134" s="50">
        <v>5.8201058201058204</v>
      </c>
      <c r="C134" s="23">
        <v>17.24867724867725</v>
      </c>
      <c r="D134" s="23">
        <v>34.232804232804234</v>
      </c>
      <c r="E134" s="23">
        <v>42.38095238095238</v>
      </c>
      <c r="F134" s="23">
        <v>0.5327650506126799</v>
      </c>
      <c r="G134" s="23">
        <v>13.905167820990943</v>
      </c>
      <c r="H134" s="23">
        <v>19.925412892914228</v>
      </c>
      <c r="I134" s="23">
        <v>32.592592592592595</v>
      </c>
      <c r="J134" s="22">
        <f t="shared" si="8"/>
        <v>20.829809754956266</v>
      </c>
      <c r="K134" s="129">
        <f t="shared" si="10"/>
        <v>5.789473684210527</v>
      </c>
      <c r="L134" s="99">
        <f t="shared" si="11"/>
        <v>110</v>
      </c>
      <c r="M134" s="100">
        <f t="shared" si="9"/>
        <v>9</v>
      </c>
      <c r="N134">
        <v>4</v>
      </c>
      <c r="O134">
        <v>12</v>
      </c>
      <c r="P134">
        <v>50</v>
      </c>
      <c r="Q134">
        <v>3</v>
      </c>
      <c r="V134">
        <v>9</v>
      </c>
      <c r="X134">
        <v>3</v>
      </c>
      <c r="Z134">
        <v>9</v>
      </c>
      <c r="AA134">
        <v>16</v>
      </c>
      <c r="AC134">
        <v>4</v>
      </c>
    </row>
    <row r="135" spans="1:17" ht="12.75">
      <c r="A135" s="1" t="s">
        <v>152</v>
      </c>
      <c r="B135" s="50">
        <v>0</v>
      </c>
      <c r="C135" s="23">
        <v>0.37037037037037035</v>
      </c>
      <c r="D135" s="23">
        <v>0</v>
      </c>
      <c r="E135" s="23">
        <v>0</v>
      </c>
      <c r="F135" s="23">
        <v>0</v>
      </c>
      <c r="G135" s="23">
        <v>0.053276505061267986</v>
      </c>
      <c r="H135" s="23">
        <v>0</v>
      </c>
      <c r="I135" s="23">
        <v>0.10582010582010581</v>
      </c>
      <c r="J135" s="22">
        <f t="shared" si="8"/>
        <v>0.06618337265646801</v>
      </c>
      <c r="K135" s="129">
        <f t="shared" si="10"/>
        <v>0.10526315789473686</v>
      </c>
      <c r="L135" s="99">
        <f t="shared" si="11"/>
        <v>2</v>
      </c>
      <c r="M135" s="100">
        <f t="shared" si="9"/>
        <v>1</v>
      </c>
      <c r="Q135">
        <v>2</v>
      </c>
    </row>
    <row r="136" spans="1:28" ht="12.75">
      <c r="A136" s="1" t="s">
        <v>210</v>
      </c>
      <c r="B136" s="50">
        <v>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2">
        <f t="shared" si="8"/>
        <v>0</v>
      </c>
      <c r="K136" s="129">
        <f aca="true" t="shared" si="12" ref="K136:K145">L136*10/$L$4</f>
        <v>0.05263157894736843</v>
      </c>
      <c r="L136" s="99">
        <f aca="true" t="shared" si="13" ref="L136:L145">SUM(N136:AC136)</f>
        <v>1</v>
      </c>
      <c r="M136" s="100">
        <f t="shared" si="9"/>
        <v>1</v>
      </c>
      <c r="AB136">
        <v>1</v>
      </c>
    </row>
    <row r="137" spans="1:27" ht="12.75">
      <c r="A137" s="1" t="s">
        <v>153</v>
      </c>
      <c r="B137" s="50">
        <v>0.6349206349206349</v>
      </c>
      <c r="C137" s="23">
        <v>31.693121693121693</v>
      </c>
      <c r="D137" s="23">
        <v>0.7407407407407407</v>
      </c>
      <c r="E137" s="23">
        <v>6.243386243386244</v>
      </c>
      <c r="F137" s="23">
        <v>0.053276505061267986</v>
      </c>
      <c r="G137" s="23">
        <v>0.26638252530633993</v>
      </c>
      <c r="H137" s="23">
        <v>0</v>
      </c>
      <c r="I137" s="23">
        <v>9.312169312169312</v>
      </c>
      <c r="J137" s="22">
        <f aca="true" t="shared" si="14" ref="J137:J146">(B137+C137+D137+E137+F137+G137+H137+I137)/8</f>
        <v>6.11799970683828</v>
      </c>
      <c r="K137" s="129">
        <f t="shared" si="12"/>
        <v>4.000000000000001</v>
      </c>
      <c r="L137" s="99">
        <f t="shared" si="13"/>
        <v>76</v>
      </c>
      <c r="M137" s="100">
        <f t="shared" si="9"/>
        <v>5</v>
      </c>
      <c r="O137">
        <v>51</v>
      </c>
      <c r="P137">
        <v>14</v>
      </c>
      <c r="R137">
        <v>1</v>
      </c>
      <c r="Y137">
        <v>5</v>
      </c>
      <c r="AA137">
        <v>5</v>
      </c>
    </row>
    <row r="138" spans="1:28" ht="12.75">
      <c r="A138" s="1" t="s">
        <v>154</v>
      </c>
      <c r="B138" s="50">
        <v>0.21164021164021163</v>
      </c>
      <c r="C138" s="23">
        <v>1.0582010582010581</v>
      </c>
      <c r="D138" s="23">
        <v>2.5925925925925926</v>
      </c>
      <c r="E138" s="23">
        <v>2.2751322751322753</v>
      </c>
      <c r="F138" s="23">
        <v>0.4262120404901439</v>
      </c>
      <c r="G138" s="23">
        <v>0.4262120404901439</v>
      </c>
      <c r="H138" s="23">
        <v>0.053276505061267986</v>
      </c>
      <c r="I138" s="23">
        <v>0.26455026455026454</v>
      </c>
      <c r="J138" s="22">
        <f t="shared" si="14"/>
        <v>0.9134771235197447</v>
      </c>
      <c r="K138" s="129">
        <f t="shared" si="12"/>
        <v>1.2631578947368423</v>
      </c>
      <c r="L138" s="99">
        <f t="shared" si="13"/>
        <v>24</v>
      </c>
      <c r="M138" s="100">
        <f t="shared" si="9"/>
        <v>4</v>
      </c>
      <c r="N138">
        <v>13</v>
      </c>
      <c r="O138">
        <v>9</v>
      </c>
      <c r="AA138">
        <v>1</v>
      </c>
      <c r="AB138">
        <v>1</v>
      </c>
    </row>
    <row r="139" spans="1:27" ht="12.75">
      <c r="A139" s="1" t="s">
        <v>155</v>
      </c>
      <c r="B139" s="50">
        <v>0.9523809523809523</v>
      </c>
      <c r="C139" s="23">
        <v>1.5343915343915344</v>
      </c>
      <c r="D139" s="23">
        <v>0.8465608465608465</v>
      </c>
      <c r="E139" s="23">
        <v>1.4814814814814814</v>
      </c>
      <c r="F139" s="23">
        <v>1.3851891315929676</v>
      </c>
      <c r="G139" s="23">
        <v>1.8114011720831114</v>
      </c>
      <c r="H139" s="23">
        <v>1.8646776771443794</v>
      </c>
      <c r="I139" s="23">
        <v>1.9576719576719577</v>
      </c>
      <c r="J139" s="22">
        <f t="shared" si="14"/>
        <v>1.479219344163404</v>
      </c>
      <c r="K139" s="129">
        <f t="shared" si="12"/>
        <v>1.210526315789474</v>
      </c>
      <c r="L139" s="99">
        <f t="shared" si="13"/>
        <v>23</v>
      </c>
      <c r="M139" s="100">
        <f t="shared" si="9"/>
        <v>5</v>
      </c>
      <c r="N139">
        <v>13</v>
      </c>
      <c r="O139">
        <v>1</v>
      </c>
      <c r="R139">
        <v>1</v>
      </c>
      <c r="T139">
        <v>5</v>
      </c>
      <c r="AA139">
        <v>3</v>
      </c>
    </row>
    <row r="140" spans="1:13" ht="12.75">
      <c r="A140" s="1" t="s">
        <v>156</v>
      </c>
      <c r="B140" s="50">
        <v>0</v>
      </c>
      <c r="C140" s="23">
        <v>0</v>
      </c>
      <c r="D140" s="23">
        <v>0</v>
      </c>
      <c r="E140" s="23">
        <v>0</v>
      </c>
      <c r="F140" s="23">
        <v>0</v>
      </c>
      <c r="G140" s="23">
        <v>2.717101758124667</v>
      </c>
      <c r="H140" s="23">
        <v>0</v>
      </c>
      <c r="I140" s="23">
        <v>0</v>
      </c>
      <c r="J140" s="22">
        <f t="shared" si="14"/>
        <v>0.3396377197655834</v>
      </c>
      <c r="K140" s="129">
        <f t="shared" si="12"/>
        <v>0</v>
      </c>
      <c r="L140" s="99">
        <f t="shared" si="13"/>
        <v>0</v>
      </c>
      <c r="M140" s="100">
        <f t="shared" si="9"/>
        <v>0</v>
      </c>
    </row>
    <row r="141" spans="1:29" ht="12.75">
      <c r="A141" s="1" t="s">
        <v>157</v>
      </c>
      <c r="B141" s="50">
        <v>13.862433862433862</v>
      </c>
      <c r="C141" s="23">
        <v>18.994708994708994</v>
      </c>
      <c r="D141" s="23">
        <v>23.280423280423282</v>
      </c>
      <c r="E141" s="23">
        <v>12.857142857142858</v>
      </c>
      <c r="F141" s="23">
        <v>11.028236547682473</v>
      </c>
      <c r="G141" s="23">
        <v>22.53596164091636</v>
      </c>
      <c r="H141" s="23">
        <v>30.68726691529036</v>
      </c>
      <c r="I141" s="23">
        <v>37.72486772486773</v>
      </c>
      <c r="J141" s="22">
        <f t="shared" si="14"/>
        <v>21.371380227933237</v>
      </c>
      <c r="K141" s="129">
        <f t="shared" si="12"/>
        <v>22.052631578947373</v>
      </c>
      <c r="L141" s="99">
        <f t="shared" si="13"/>
        <v>419</v>
      </c>
      <c r="M141" s="100">
        <f t="shared" si="9"/>
        <v>16</v>
      </c>
      <c r="N141">
        <v>60</v>
      </c>
      <c r="O141">
        <v>47</v>
      </c>
      <c r="P141">
        <v>20</v>
      </c>
      <c r="Q141">
        <v>6</v>
      </c>
      <c r="R141">
        <v>20</v>
      </c>
      <c r="S141">
        <v>19</v>
      </c>
      <c r="T141">
        <v>11</v>
      </c>
      <c r="U141">
        <v>27</v>
      </c>
      <c r="V141">
        <v>8</v>
      </c>
      <c r="W141">
        <v>31</v>
      </c>
      <c r="X141">
        <v>14</v>
      </c>
      <c r="Y141">
        <v>19</v>
      </c>
      <c r="Z141">
        <v>7</v>
      </c>
      <c r="AA141">
        <v>91</v>
      </c>
      <c r="AB141">
        <v>15</v>
      </c>
      <c r="AC141">
        <v>24</v>
      </c>
    </row>
    <row r="142" spans="1:13" ht="12.75">
      <c r="A142" s="1" t="s">
        <v>158</v>
      </c>
      <c r="B142" s="50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2">
        <f t="shared" si="14"/>
        <v>0</v>
      </c>
      <c r="K142" s="129">
        <f t="shared" si="12"/>
        <v>0</v>
      </c>
      <c r="L142" s="99">
        <f t="shared" si="13"/>
        <v>0</v>
      </c>
      <c r="M142" s="100">
        <f t="shared" si="9"/>
        <v>0</v>
      </c>
    </row>
    <row r="143" spans="1:29" ht="12.75">
      <c r="A143" s="1" t="s">
        <v>159</v>
      </c>
      <c r="B143" s="50">
        <v>188.78306878306879</v>
      </c>
      <c r="C143" s="23">
        <v>79.31216931216932</v>
      </c>
      <c r="D143" s="23">
        <v>194.76190476190476</v>
      </c>
      <c r="E143" s="23">
        <v>103.33333333333333</v>
      </c>
      <c r="F143" s="23">
        <v>130.90037293553544</v>
      </c>
      <c r="G143" s="23">
        <v>191.31592967501334</v>
      </c>
      <c r="H143" s="23">
        <v>196.05753862546618</v>
      </c>
      <c r="I143" s="23">
        <v>130.47619047619048</v>
      </c>
      <c r="J143" s="22">
        <f t="shared" si="14"/>
        <v>151.86756348783518</v>
      </c>
      <c r="K143" s="129">
        <f t="shared" si="12"/>
        <v>116.89473684210527</v>
      </c>
      <c r="L143" s="99">
        <f t="shared" si="13"/>
        <v>2221</v>
      </c>
      <c r="M143" s="100">
        <f>COUNTA(N143:AC143)</f>
        <v>16</v>
      </c>
      <c r="N143">
        <v>136</v>
      </c>
      <c r="O143">
        <v>108</v>
      </c>
      <c r="P143">
        <v>50</v>
      </c>
      <c r="Q143">
        <v>166</v>
      </c>
      <c r="R143">
        <v>125</v>
      </c>
      <c r="S143">
        <v>51</v>
      </c>
      <c r="T143">
        <v>29</v>
      </c>
      <c r="U143">
        <v>90</v>
      </c>
      <c r="V143">
        <v>79</v>
      </c>
      <c r="W143">
        <v>184</v>
      </c>
      <c r="X143">
        <v>349</v>
      </c>
      <c r="Y143">
        <v>103</v>
      </c>
      <c r="Z143">
        <v>142</v>
      </c>
      <c r="AA143">
        <v>332</v>
      </c>
      <c r="AB143">
        <v>136</v>
      </c>
      <c r="AC143">
        <v>141</v>
      </c>
    </row>
    <row r="144" spans="1:21" ht="12.75">
      <c r="A144" s="1" t="s">
        <v>160</v>
      </c>
      <c r="B144" s="50">
        <v>0.31746031746031744</v>
      </c>
      <c r="C144" s="23">
        <v>0.05291005291005291</v>
      </c>
      <c r="D144" s="23">
        <v>0.05291005291005291</v>
      </c>
      <c r="E144" s="23">
        <v>0.10582010582010581</v>
      </c>
      <c r="F144" s="23">
        <v>0</v>
      </c>
      <c r="G144" s="23">
        <v>0.053276505061267986</v>
      </c>
      <c r="H144" s="23">
        <v>0.053276505061267986</v>
      </c>
      <c r="I144" s="23">
        <v>0.05291005291005291</v>
      </c>
      <c r="J144" s="22">
        <f t="shared" si="14"/>
        <v>0.08607044901663975</v>
      </c>
      <c r="K144" s="129">
        <f t="shared" si="12"/>
        <v>0.05263157894736843</v>
      </c>
      <c r="L144" s="99">
        <f t="shared" si="13"/>
        <v>1</v>
      </c>
      <c r="M144" s="100">
        <f>COUNTA(N144:AC144)</f>
        <v>1</v>
      </c>
      <c r="U144">
        <v>1</v>
      </c>
    </row>
    <row r="145" spans="1:29" ht="12.75">
      <c r="A145" s="1" t="s">
        <v>161</v>
      </c>
      <c r="B145" s="61">
        <f aca="true" t="shared" si="15" ref="B145:G145">SUM(B5:B144)</f>
        <v>1461.5343915343915</v>
      </c>
      <c r="C145" s="61">
        <f t="shared" si="15"/>
        <v>1281.0052910052912</v>
      </c>
      <c r="D145" s="61">
        <f t="shared" si="15"/>
        <v>2112.857142857143</v>
      </c>
      <c r="E145" s="61">
        <f t="shared" si="15"/>
        <v>1627.3015873015875</v>
      </c>
      <c r="F145" s="61">
        <f t="shared" si="15"/>
        <v>1488.1726158763988</v>
      </c>
      <c r="G145" s="61">
        <f t="shared" si="15"/>
        <v>1979.861481086842</v>
      </c>
      <c r="H145" s="98">
        <v>3633.4576451784765</v>
      </c>
      <c r="I145" s="98">
        <v>2405.3968253968255</v>
      </c>
      <c r="J145" s="137">
        <f t="shared" si="14"/>
        <v>1998.6983725296195</v>
      </c>
      <c r="K145" s="98">
        <f t="shared" si="12"/>
        <v>1470.7368421052633</v>
      </c>
      <c r="L145" s="48">
        <f t="shared" si="13"/>
        <v>27944</v>
      </c>
      <c r="M145" s="51"/>
      <c r="N145" s="52">
        <f aca="true" t="shared" si="16" ref="N145:AA145">SUM(N5:N144)</f>
        <v>2396</v>
      </c>
      <c r="O145" s="52">
        <f t="shared" si="16"/>
        <v>1172</v>
      </c>
      <c r="P145" s="52">
        <f t="shared" si="16"/>
        <v>2020</v>
      </c>
      <c r="Q145" s="52">
        <f t="shared" si="16"/>
        <v>2640</v>
      </c>
      <c r="R145" s="52">
        <f t="shared" si="16"/>
        <v>1296</v>
      </c>
      <c r="S145" s="52">
        <f t="shared" si="16"/>
        <v>561</v>
      </c>
      <c r="T145" s="52">
        <f t="shared" si="16"/>
        <v>772</v>
      </c>
      <c r="U145" s="52">
        <f t="shared" si="16"/>
        <v>3202</v>
      </c>
      <c r="V145" s="52">
        <f t="shared" si="16"/>
        <v>1445</v>
      </c>
      <c r="W145" s="52">
        <f t="shared" si="16"/>
        <v>1590</v>
      </c>
      <c r="X145" s="52">
        <f t="shared" si="16"/>
        <v>1982</v>
      </c>
      <c r="Y145" s="52">
        <f t="shared" si="16"/>
        <v>1533</v>
      </c>
      <c r="Z145" s="52">
        <f t="shared" si="16"/>
        <v>1441</v>
      </c>
      <c r="AA145" s="52">
        <f t="shared" si="16"/>
        <v>3855</v>
      </c>
      <c r="AB145" s="52">
        <f>SUM(AB5:AB144)</f>
        <v>814</v>
      </c>
      <c r="AC145" s="52">
        <f>SUM(AC5:AC144)</f>
        <v>1225</v>
      </c>
    </row>
    <row r="146" spans="1:29" ht="12.75">
      <c r="A146" s="1" t="s">
        <v>162</v>
      </c>
      <c r="B146" s="70">
        <f aca="true" t="shared" si="17" ref="B146:I146">COUNTIF(B5:B144,"&gt;0")</f>
        <v>74</v>
      </c>
      <c r="C146" s="70">
        <f t="shared" si="17"/>
        <v>82</v>
      </c>
      <c r="D146" s="70">
        <f t="shared" si="17"/>
        <v>93</v>
      </c>
      <c r="E146" s="70">
        <f t="shared" si="17"/>
        <v>76</v>
      </c>
      <c r="F146" s="70">
        <f t="shared" si="17"/>
        <v>73</v>
      </c>
      <c r="G146" s="70">
        <f t="shared" si="17"/>
        <v>90</v>
      </c>
      <c r="H146" s="70">
        <f t="shared" si="17"/>
        <v>82</v>
      </c>
      <c r="I146" s="136">
        <f t="shared" si="17"/>
        <v>76</v>
      </c>
      <c r="J146" s="137">
        <f t="shared" si="14"/>
        <v>80.75</v>
      </c>
      <c r="K146" s="70">
        <f>COUNTIF(K5:K144,"&gt;0")</f>
        <v>83</v>
      </c>
      <c r="L146" s="70">
        <f>COUNTIF(L5:L144,"&gt;0")</f>
        <v>83</v>
      </c>
      <c r="M146" s="21"/>
      <c r="N146" s="21">
        <f aca="true" t="shared" si="18" ref="N146:AA146">COUNTA(N5:N144)</f>
        <v>40</v>
      </c>
      <c r="O146" s="21">
        <f t="shared" si="18"/>
        <v>36</v>
      </c>
      <c r="P146" s="21">
        <f t="shared" si="18"/>
        <v>42</v>
      </c>
      <c r="Q146" s="21">
        <f>COUNTA(Q5:Q144)</f>
        <v>32</v>
      </c>
      <c r="R146" s="21">
        <f t="shared" si="18"/>
        <v>33</v>
      </c>
      <c r="S146" s="21">
        <f t="shared" si="18"/>
        <v>22</v>
      </c>
      <c r="T146" s="21">
        <f t="shared" si="18"/>
        <v>40</v>
      </c>
      <c r="U146" s="21">
        <f t="shared" si="18"/>
        <v>41</v>
      </c>
      <c r="V146" s="21">
        <f t="shared" si="18"/>
        <v>43</v>
      </c>
      <c r="W146" s="21">
        <f t="shared" si="18"/>
        <v>31</v>
      </c>
      <c r="X146" s="21">
        <f t="shared" si="18"/>
        <v>36</v>
      </c>
      <c r="Y146" s="21">
        <f t="shared" si="18"/>
        <v>40</v>
      </c>
      <c r="Z146" s="21">
        <f t="shared" si="18"/>
        <v>40</v>
      </c>
      <c r="AA146" s="21">
        <f t="shared" si="18"/>
        <v>50</v>
      </c>
      <c r="AB146" s="21">
        <f>COUNTA(AB5:AB144)</f>
        <v>32</v>
      </c>
      <c r="AC146" s="21">
        <f>COUNTA(AC5:AC144)</f>
        <v>31</v>
      </c>
    </row>
    <row r="148" spans="9:13" ht="12.75">
      <c r="I148" s="3" t="s">
        <v>390</v>
      </c>
      <c r="J148" s="146"/>
      <c r="K148" s="1"/>
      <c r="L148" s="1"/>
      <c r="M148" s="1">
        <f>AVERAGE(N145:AC145)</f>
        <v>1746.5</v>
      </c>
    </row>
    <row r="149" spans="9:13" ht="12.75">
      <c r="I149" s="3" t="s">
        <v>391</v>
      </c>
      <c r="J149" s="146"/>
      <c r="K149" s="1"/>
      <c r="L149" s="1"/>
      <c r="M149" s="130">
        <f>AVERAGE(N146:AC146)</f>
        <v>36.8125</v>
      </c>
    </row>
  </sheetData>
  <mergeCells count="1">
    <mergeCell ref="B2:I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62" sqref="M62"/>
    </sheetView>
  </sheetViews>
  <sheetFormatPr defaultColWidth="9.140625" defaultRowHeight="12.75"/>
  <cols>
    <col min="1" max="1" width="18.57421875" style="1" customWidth="1"/>
    <col min="2" max="2" width="7.00390625" style="1" customWidth="1"/>
    <col min="3" max="3" width="6.7109375" style="1" customWidth="1"/>
    <col min="4" max="4" width="5.57421875" style="1" customWidth="1"/>
    <col min="5" max="5" width="6.7109375" style="1" customWidth="1"/>
    <col min="6" max="6" width="6.28125" style="1" customWidth="1"/>
    <col min="7" max="7" width="6.8515625" style="2" customWidth="1"/>
    <col min="8" max="8" width="6.7109375" style="0" customWidth="1"/>
    <col min="9" max="9" width="8.28125" style="3" customWidth="1"/>
    <col min="10" max="10" width="7.8515625" style="64" customWidth="1"/>
  </cols>
  <sheetData>
    <row r="1" spans="1:10" ht="104.25" customHeight="1">
      <c r="A1" s="4"/>
      <c r="B1" s="25" t="s">
        <v>393</v>
      </c>
      <c r="C1" s="25" t="s">
        <v>394</v>
      </c>
      <c r="D1" s="25" t="s">
        <v>395</v>
      </c>
      <c r="E1" s="25" t="s">
        <v>396</v>
      </c>
      <c r="F1" s="25" t="s">
        <v>397</v>
      </c>
      <c r="G1" s="25" t="s">
        <v>398</v>
      </c>
      <c r="H1" s="66" t="s">
        <v>254</v>
      </c>
      <c r="I1" s="42" t="s">
        <v>253</v>
      </c>
      <c r="J1" s="55" t="s">
        <v>310</v>
      </c>
    </row>
    <row r="2" spans="1:10" ht="13.5" thickBot="1">
      <c r="A2" s="7" t="s">
        <v>18</v>
      </c>
      <c r="B2" s="24" t="s">
        <v>216</v>
      </c>
      <c r="C2" s="27" t="s">
        <v>217</v>
      </c>
      <c r="D2" s="27" t="s">
        <v>218</v>
      </c>
      <c r="E2" s="27" t="s">
        <v>219</v>
      </c>
      <c r="F2" s="27" t="s">
        <v>220</v>
      </c>
      <c r="G2" s="24" t="s">
        <v>222</v>
      </c>
      <c r="H2" s="101" t="s">
        <v>340</v>
      </c>
      <c r="I2" s="102" t="s">
        <v>340</v>
      </c>
      <c r="J2" s="63" t="s">
        <v>222</v>
      </c>
    </row>
    <row r="3" spans="1:10" ht="13.5" thickBot="1">
      <c r="A3" s="10" t="s">
        <v>38</v>
      </c>
      <c r="B3" s="39">
        <v>165</v>
      </c>
      <c r="C3" s="59">
        <v>472</v>
      </c>
      <c r="D3" s="59">
        <v>570</v>
      </c>
      <c r="E3" s="59">
        <v>449</v>
      </c>
      <c r="F3" s="40">
        <v>517</v>
      </c>
      <c r="G3" s="65">
        <v>581</v>
      </c>
      <c r="H3" s="72">
        <v>527.9</v>
      </c>
      <c r="I3" s="62">
        <v>190</v>
      </c>
      <c r="J3" s="67">
        <v>189</v>
      </c>
    </row>
    <row r="4" spans="1:10" ht="12.75">
      <c r="A4" s="16" t="s">
        <v>39</v>
      </c>
      <c r="B4" s="35"/>
      <c r="C4" s="28"/>
      <c r="D4" s="32"/>
      <c r="E4" s="28"/>
      <c r="F4" s="32"/>
      <c r="G4" s="77"/>
      <c r="H4" s="131">
        <v>0</v>
      </c>
      <c r="I4" s="132">
        <v>0.05263157894736843</v>
      </c>
      <c r="J4" s="68">
        <v>0.16660283956120778</v>
      </c>
    </row>
    <row r="5" spans="1:10" ht="12.75">
      <c r="A5" s="16" t="s">
        <v>40</v>
      </c>
      <c r="B5" s="36"/>
      <c r="C5" s="26"/>
      <c r="D5" s="32"/>
      <c r="E5" s="26"/>
      <c r="F5" s="32"/>
      <c r="G5" s="78"/>
      <c r="H5" s="131">
        <v>0</v>
      </c>
      <c r="I5" s="132">
        <v>0.10526315789473686</v>
      </c>
      <c r="J5" s="68">
        <v>0.037845245243068516</v>
      </c>
    </row>
    <row r="6" spans="1:10" ht="12.75">
      <c r="A6" s="16" t="s">
        <v>41</v>
      </c>
      <c r="B6" s="36"/>
      <c r="C6" s="26"/>
      <c r="D6" s="32"/>
      <c r="E6" s="26"/>
      <c r="F6" s="32"/>
      <c r="G6" s="78"/>
      <c r="H6" s="131">
        <v>0</v>
      </c>
      <c r="I6" s="132">
        <v>0</v>
      </c>
      <c r="J6" s="68">
        <v>0.007558578987150415</v>
      </c>
    </row>
    <row r="7" spans="1:10" ht="12.75">
      <c r="A7" s="16" t="s">
        <v>42</v>
      </c>
      <c r="B7" s="36"/>
      <c r="C7" s="26"/>
      <c r="D7" s="32"/>
      <c r="E7" s="26"/>
      <c r="F7" s="32"/>
      <c r="G7" s="78"/>
      <c r="H7" s="131">
        <v>0</v>
      </c>
      <c r="I7" s="132">
        <v>0</v>
      </c>
      <c r="J7" s="68">
        <v>0.007610929294466855</v>
      </c>
    </row>
    <row r="8" spans="1:10" ht="12.75">
      <c r="A8" s="16" t="s">
        <v>43</v>
      </c>
      <c r="B8" s="36"/>
      <c r="C8" s="26"/>
      <c r="D8" s="32"/>
      <c r="E8" s="26"/>
      <c r="F8" s="32"/>
      <c r="G8" s="78"/>
      <c r="H8" s="131">
        <v>0</v>
      </c>
      <c r="I8" s="132">
        <v>0</v>
      </c>
      <c r="J8" s="68">
        <v>0.007558578987150415</v>
      </c>
    </row>
    <row r="9" spans="1:10" ht="12.75">
      <c r="A9" s="1" t="s">
        <v>44</v>
      </c>
      <c r="B9" s="36"/>
      <c r="C9" s="26"/>
      <c r="D9" s="32">
        <v>0.01</v>
      </c>
      <c r="E9" s="26"/>
      <c r="F9" s="32">
        <v>0.01</v>
      </c>
      <c r="G9" s="78">
        <v>0.009000000000000001</v>
      </c>
      <c r="H9" s="131">
        <v>0.018942981625307824</v>
      </c>
      <c r="I9" s="132">
        <v>0</v>
      </c>
      <c r="J9" s="68">
        <v>0.015169508281617271</v>
      </c>
    </row>
    <row r="10" spans="1:10" ht="12.75">
      <c r="A10" s="1" t="s">
        <v>45</v>
      </c>
      <c r="B10" s="36"/>
      <c r="C10" s="26"/>
      <c r="D10" s="32"/>
      <c r="E10" s="26"/>
      <c r="F10" s="32"/>
      <c r="G10" s="78"/>
      <c r="H10" s="131">
        <v>0</v>
      </c>
      <c r="I10" s="132">
        <v>0</v>
      </c>
      <c r="J10" s="68">
        <v>0.007558578987150415</v>
      </c>
    </row>
    <row r="11" spans="1:10" ht="12.75">
      <c r="A11" s="1" t="s">
        <v>46</v>
      </c>
      <c r="B11" s="36"/>
      <c r="C11" s="26"/>
      <c r="D11" s="32"/>
      <c r="E11" s="26">
        <v>0.02</v>
      </c>
      <c r="F11" s="32">
        <v>0.19</v>
      </c>
      <c r="G11" s="78">
        <v>0.07677856301531215</v>
      </c>
      <c r="H11" s="131">
        <v>0.3978026141314643</v>
      </c>
      <c r="I11" s="132">
        <v>1.0526315789473686</v>
      </c>
      <c r="J11" s="68">
        <v>19.595118696267946</v>
      </c>
    </row>
    <row r="12" spans="1:10" ht="12.75">
      <c r="A12" s="1" t="s">
        <v>47</v>
      </c>
      <c r="B12" s="36"/>
      <c r="C12" s="26"/>
      <c r="D12" s="32"/>
      <c r="E12" s="26"/>
      <c r="F12" s="32"/>
      <c r="G12" s="78">
        <v>0.06777856301531214</v>
      </c>
      <c r="H12" s="131">
        <v>0.24625876112900172</v>
      </c>
      <c r="I12" s="132">
        <v>0.10526315789473686</v>
      </c>
      <c r="J12" s="68">
        <v>1.428394242915896</v>
      </c>
    </row>
    <row r="13" spans="1:10" ht="12.75">
      <c r="A13" s="1" t="s">
        <v>48</v>
      </c>
      <c r="B13" s="36"/>
      <c r="C13" s="26">
        <v>0.02</v>
      </c>
      <c r="D13" s="32">
        <v>0.15</v>
      </c>
      <c r="E13" s="26">
        <v>0.55</v>
      </c>
      <c r="F13" s="32">
        <v>2.91</v>
      </c>
      <c r="G13" s="78">
        <v>1.9244970553592462</v>
      </c>
      <c r="H13" s="131">
        <v>3.7507103618109494</v>
      </c>
      <c r="I13" s="132">
        <v>22.947368421052634</v>
      </c>
      <c r="J13" s="68">
        <v>27.606680865680794</v>
      </c>
    </row>
    <row r="14" spans="1:10" ht="12.75">
      <c r="A14" s="1" t="s">
        <v>49</v>
      </c>
      <c r="B14" s="36">
        <v>0.03</v>
      </c>
      <c r="C14" s="26">
        <v>0.04</v>
      </c>
      <c r="D14" s="32">
        <v>0.06</v>
      </c>
      <c r="E14" s="26">
        <v>0.04</v>
      </c>
      <c r="F14" s="33">
        <v>0.1</v>
      </c>
      <c r="G14" s="78">
        <v>1.0006513545347469</v>
      </c>
      <c r="H14" s="131">
        <v>6.762644440234893</v>
      </c>
      <c r="I14" s="132">
        <v>71.36842105263159</v>
      </c>
      <c r="J14" s="68">
        <v>19.434842189998594</v>
      </c>
    </row>
    <row r="15" spans="1:10" ht="12.75">
      <c r="A15" s="1" t="s">
        <v>361</v>
      </c>
      <c r="B15" s="36"/>
      <c r="C15" s="26"/>
      <c r="D15" s="32"/>
      <c r="E15" s="26"/>
      <c r="F15" s="33"/>
      <c r="G15" s="78"/>
      <c r="H15" s="131">
        <v>0.018942981625307824</v>
      </c>
      <c r="I15" s="132">
        <v>0</v>
      </c>
      <c r="J15" s="68"/>
    </row>
    <row r="16" spans="1:10" ht="12.75">
      <c r="A16" s="1" t="s">
        <v>50</v>
      </c>
      <c r="B16" s="36"/>
      <c r="C16" s="26"/>
      <c r="D16" s="32"/>
      <c r="E16" s="26"/>
      <c r="F16" s="32"/>
      <c r="G16" s="78"/>
      <c r="H16" s="131">
        <v>0</v>
      </c>
      <c r="I16" s="132">
        <v>0</v>
      </c>
      <c r="J16" s="68">
        <v>0.022675736961451247</v>
      </c>
    </row>
    <row r="17" spans="1:10" ht="12.75">
      <c r="A17" s="1" t="s">
        <v>51</v>
      </c>
      <c r="B17" s="36"/>
      <c r="C17" s="26"/>
      <c r="D17" s="32"/>
      <c r="E17" s="26">
        <v>0.42</v>
      </c>
      <c r="F17" s="32">
        <v>0.25</v>
      </c>
      <c r="G17" s="78">
        <v>0.097</v>
      </c>
      <c r="H17" s="131">
        <v>0</v>
      </c>
      <c r="I17" s="132">
        <v>0</v>
      </c>
      <c r="J17" s="68">
        <v>0.007558578987150415</v>
      </c>
    </row>
    <row r="18" spans="1:10" ht="12.75">
      <c r="A18" s="1" t="s">
        <v>52</v>
      </c>
      <c r="B18" s="36"/>
      <c r="C18" s="26"/>
      <c r="D18" s="32"/>
      <c r="E18" s="26"/>
      <c r="F18" s="32"/>
      <c r="G18" s="78"/>
      <c r="H18" s="131">
        <v>0</v>
      </c>
      <c r="I18" s="132">
        <v>0</v>
      </c>
      <c r="J18" s="68">
        <v>0.02278043757608413</v>
      </c>
    </row>
    <row r="19" spans="1:10" ht="12.75">
      <c r="A19" s="1" t="s">
        <v>53</v>
      </c>
      <c r="B19" s="36"/>
      <c r="C19" s="26">
        <v>0.01</v>
      </c>
      <c r="D19" s="32"/>
      <c r="E19" s="26">
        <v>0.01</v>
      </c>
      <c r="F19" s="32"/>
      <c r="G19" s="78">
        <v>0.01</v>
      </c>
      <c r="H19" s="131">
        <v>0.018942981625307824</v>
      </c>
      <c r="I19" s="132">
        <v>0.05263157894736843</v>
      </c>
      <c r="J19" s="68">
        <v>0.007558578987150415</v>
      </c>
    </row>
    <row r="20" spans="1:10" ht="12.75">
      <c r="A20" s="1" t="s">
        <v>54</v>
      </c>
      <c r="B20" s="36">
        <v>28.83</v>
      </c>
      <c r="C20" s="26">
        <v>15.08</v>
      </c>
      <c r="D20" s="32">
        <v>6.53</v>
      </c>
      <c r="E20" s="26">
        <v>22.83</v>
      </c>
      <c r="F20" s="32">
        <v>25.21</v>
      </c>
      <c r="G20" s="78">
        <v>38.40210011778563</v>
      </c>
      <c r="H20" s="131">
        <v>19.73858685357075</v>
      </c>
      <c r="I20" s="132">
        <v>51.842105263157904</v>
      </c>
      <c r="J20" s="68">
        <v>70.95503068332052</v>
      </c>
    </row>
    <row r="21" spans="1:10" ht="12.75">
      <c r="A21" s="1" t="s">
        <v>215</v>
      </c>
      <c r="B21" s="36"/>
      <c r="C21" s="26"/>
      <c r="D21" s="32"/>
      <c r="E21" s="26">
        <v>0.01</v>
      </c>
      <c r="F21" s="32"/>
      <c r="G21" s="78"/>
      <c r="H21" s="131">
        <v>0</v>
      </c>
      <c r="I21" s="132">
        <v>0</v>
      </c>
      <c r="J21" s="68"/>
    </row>
    <row r="22" spans="1:10" ht="12.75">
      <c r="A22" s="1" t="s">
        <v>55</v>
      </c>
      <c r="B22" s="36"/>
      <c r="C22" s="26"/>
      <c r="D22" s="32"/>
      <c r="E22" s="26"/>
      <c r="F22" s="32"/>
      <c r="G22" s="78"/>
      <c r="H22" s="131">
        <v>0</v>
      </c>
      <c r="I22" s="132">
        <v>0</v>
      </c>
      <c r="J22" s="68">
        <v>0.030391366870550978</v>
      </c>
    </row>
    <row r="23" spans="1:10" ht="12.75">
      <c r="A23" s="1" t="s">
        <v>56</v>
      </c>
      <c r="B23" s="36"/>
      <c r="C23" s="26">
        <v>0.09</v>
      </c>
      <c r="D23" s="32">
        <v>0.05</v>
      </c>
      <c r="E23" s="26">
        <v>0.21</v>
      </c>
      <c r="F23" s="32">
        <v>0.43</v>
      </c>
      <c r="G23" s="78">
        <v>3.5488633686690223</v>
      </c>
      <c r="H23" s="131">
        <v>11.346845993559386</v>
      </c>
      <c r="I23" s="132">
        <v>273.421052631579</v>
      </c>
      <c r="J23" s="68">
        <v>640.6778438599734</v>
      </c>
    </row>
    <row r="24" spans="1:10" ht="12.75">
      <c r="A24" s="1" t="s">
        <v>57</v>
      </c>
      <c r="B24" s="36"/>
      <c r="C24" s="26">
        <v>0.02</v>
      </c>
      <c r="D24" s="32"/>
      <c r="E24" s="26"/>
      <c r="F24" s="32">
        <v>0.01</v>
      </c>
      <c r="G24" s="78">
        <v>0.02347232037691402</v>
      </c>
      <c r="H24" s="131">
        <v>0</v>
      </c>
      <c r="I24" s="132">
        <v>0.7894736842105264</v>
      </c>
      <c r="J24" s="68">
        <v>0.9247118014908561</v>
      </c>
    </row>
    <row r="25" spans="1:10" ht="12.75">
      <c r="A25" s="1" t="s">
        <v>58</v>
      </c>
      <c r="B25" s="36"/>
      <c r="C25" s="26">
        <v>0.06</v>
      </c>
      <c r="D25" s="32">
        <v>0.02</v>
      </c>
      <c r="E25" s="26">
        <v>0.11</v>
      </c>
      <c r="F25" s="32">
        <v>0.09</v>
      </c>
      <c r="G25" s="78">
        <v>0.033900094108402244</v>
      </c>
      <c r="H25" s="131">
        <v>0.03788596325061565</v>
      </c>
      <c r="I25" s="132">
        <v>0</v>
      </c>
      <c r="J25" s="68">
        <v>0.045351473922902494</v>
      </c>
    </row>
    <row r="26" spans="1:10" ht="12.75">
      <c r="A26" s="1" t="s">
        <v>59</v>
      </c>
      <c r="B26" s="36"/>
      <c r="C26" s="26">
        <v>0.39</v>
      </c>
      <c r="D26" s="32">
        <v>0.04</v>
      </c>
      <c r="E26" s="26">
        <v>0.08</v>
      </c>
      <c r="F26" s="32">
        <v>0.08</v>
      </c>
      <c r="G26" s="78">
        <v>0.038</v>
      </c>
      <c r="H26" s="131">
        <v>0.05682894487592347</v>
      </c>
      <c r="I26" s="132">
        <v>44.57894736842106</v>
      </c>
      <c r="J26" s="68">
        <v>44.42295262981769</v>
      </c>
    </row>
    <row r="27" spans="1:10" ht="12.75">
      <c r="A27" s="1" t="s">
        <v>60</v>
      </c>
      <c r="B27" s="36"/>
      <c r="C27" s="26"/>
      <c r="D27" s="32"/>
      <c r="E27" s="26"/>
      <c r="F27" s="32"/>
      <c r="G27" s="78"/>
      <c r="H27" s="131">
        <v>0</v>
      </c>
      <c r="I27" s="132">
        <v>0</v>
      </c>
      <c r="J27" s="68">
        <v>0.3023431594860166</v>
      </c>
    </row>
    <row r="28" spans="1:10" ht="12.75">
      <c r="A28" s="1" t="s">
        <v>61</v>
      </c>
      <c r="B28" s="36"/>
      <c r="C28" s="26">
        <v>0.01</v>
      </c>
      <c r="D28" s="32">
        <v>0.13</v>
      </c>
      <c r="E28" s="26"/>
      <c r="F28" s="32"/>
      <c r="G28" s="78">
        <v>0.023889281507656065</v>
      </c>
      <c r="H28" s="131">
        <v>0</v>
      </c>
      <c r="I28" s="132">
        <v>1.3157894736842106</v>
      </c>
      <c r="J28" s="68">
        <v>0.7198449142280483</v>
      </c>
    </row>
    <row r="29" spans="1:10" ht="12.75">
      <c r="A29" s="1" t="s">
        <v>62</v>
      </c>
      <c r="B29" s="36"/>
      <c r="C29" s="26">
        <v>0.07</v>
      </c>
      <c r="D29" s="32"/>
      <c r="E29" s="26">
        <v>0.01</v>
      </c>
      <c r="F29" s="32"/>
      <c r="G29" s="78">
        <v>0.020999999999999998</v>
      </c>
      <c r="H29" s="131">
        <v>0.2273157795036939</v>
      </c>
      <c r="I29" s="132">
        <v>0.31578947368421056</v>
      </c>
      <c r="J29" s="68">
        <v>1.179766525683262</v>
      </c>
    </row>
    <row r="30" spans="1:10" ht="12.75">
      <c r="A30" s="1" t="s">
        <v>63</v>
      </c>
      <c r="B30" s="36"/>
      <c r="C30" s="26">
        <v>0.15</v>
      </c>
      <c r="D30" s="32">
        <v>0.39</v>
      </c>
      <c r="E30" s="26">
        <v>0.22</v>
      </c>
      <c r="F30" s="32">
        <v>1.18</v>
      </c>
      <c r="G30" s="78">
        <v>2.9256808009422857</v>
      </c>
      <c r="H30" s="131">
        <v>5.39874976321273</v>
      </c>
      <c r="I30" s="132">
        <v>111.2105263157895</v>
      </c>
      <c r="J30" s="68">
        <v>147.750160977195</v>
      </c>
    </row>
    <row r="31" spans="1:10" ht="12.75">
      <c r="A31" s="1" t="s">
        <v>64</v>
      </c>
      <c r="B31" s="36"/>
      <c r="C31" s="26"/>
      <c r="D31" s="32">
        <v>0.03</v>
      </c>
      <c r="E31" s="26"/>
      <c r="F31" s="32"/>
      <c r="G31" s="78">
        <v>0.06747232037691402</v>
      </c>
      <c r="H31" s="131">
        <v>0.1515438530024626</v>
      </c>
      <c r="I31" s="132">
        <v>1.1578947368421055</v>
      </c>
      <c r="J31" s="68">
        <v>1.7759841757101822</v>
      </c>
    </row>
    <row r="32" spans="1:10" ht="12.75">
      <c r="A32" s="1" t="s">
        <v>65</v>
      </c>
      <c r="B32" s="36"/>
      <c r="C32" s="26"/>
      <c r="D32" s="32">
        <v>0.02</v>
      </c>
      <c r="E32" s="26">
        <v>0.16</v>
      </c>
      <c r="F32" s="33">
        <v>0.1</v>
      </c>
      <c r="G32" s="78">
        <v>0.009944640753828034</v>
      </c>
      <c r="H32" s="131">
        <v>0.3788596325061565</v>
      </c>
      <c r="I32" s="132">
        <v>6.105263157894738</v>
      </c>
      <c r="J32" s="68">
        <v>3.016533435134547</v>
      </c>
    </row>
    <row r="33" spans="1:10" ht="12.75">
      <c r="A33" s="1" t="s">
        <v>66</v>
      </c>
      <c r="B33" s="36">
        <v>1.93</v>
      </c>
      <c r="C33" s="26">
        <v>0.56</v>
      </c>
      <c r="D33" s="32">
        <v>3.11</v>
      </c>
      <c r="E33" s="26">
        <v>7.42</v>
      </c>
      <c r="F33" s="32">
        <v>13.01</v>
      </c>
      <c r="G33" s="78">
        <v>12.747590106007067</v>
      </c>
      <c r="H33" s="131">
        <v>19.283955294563366</v>
      </c>
      <c r="I33" s="132">
        <v>34.05263157894738</v>
      </c>
      <c r="J33" s="68">
        <v>33.47835979238674</v>
      </c>
    </row>
    <row r="34" spans="1:10" ht="12.75">
      <c r="A34" s="1" t="s">
        <v>67</v>
      </c>
      <c r="B34" s="36"/>
      <c r="C34" s="26">
        <v>0.01</v>
      </c>
      <c r="D34" s="32"/>
      <c r="E34" s="26"/>
      <c r="F34" s="32">
        <v>0.15</v>
      </c>
      <c r="G34" s="78">
        <v>0.5064499411071848</v>
      </c>
      <c r="H34" s="131">
        <v>1.6859253646523964</v>
      </c>
      <c r="I34" s="132">
        <v>3.3684210526315796</v>
      </c>
      <c r="J34" s="68">
        <v>3.786755452787876</v>
      </c>
    </row>
    <row r="35" spans="1:10" ht="12.75">
      <c r="A35" s="1" t="s">
        <v>68</v>
      </c>
      <c r="B35" s="36">
        <v>0.09</v>
      </c>
      <c r="C35" s="26">
        <v>0.11</v>
      </c>
      <c r="D35" s="32">
        <v>0.17</v>
      </c>
      <c r="E35" s="26">
        <v>0.18</v>
      </c>
      <c r="F35" s="32">
        <v>0.12</v>
      </c>
      <c r="G35" s="78">
        <v>0.14077856301531216</v>
      </c>
      <c r="H35" s="131">
        <v>0.11365788975184694</v>
      </c>
      <c r="I35" s="132">
        <v>0.15789473684210528</v>
      </c>
      <c r="J35" s="68">
        <v>0.14408415352170584</v>
      </c>
    </row>
    <row r="36" spans="1:10" ht="12.75">
      <c r="A36" s="1" t="s">
        <v>69</v>
      </c>
      <c r="B36" s="36">
        <v>0.17</v>
      </c>
      <c r="C36" s="26">
        <v>0.24</v>
      </c>
      <c r="D36" s="32">
        <v>0.21</v>
      </c>
      <c r="E36" s="26">
        <v>0.24</v>
      </c>
      <c r="F36" s="33">
        <v>0.2</v>
      </c>
      <c r="G36" s="78">
        <v>0.2301401648998822</v>
      </c>
      <c r="H36" s="131">
        <v>0.18942981625307825</v>
      </c>
      <c r="I36" s="132">
        <v>0.6315789473684211</v>
      </c>
      <c r="J36" s="68">
        <v>0.6289849154602941</v>
      </c>
    </row>
    <row r="37" spans="1:10" ht="12.75">
      <c r="A37" s="1" t="s">
        <v>70</v>
      </c>
      <c r="B37" s="36"/>
      <c r="C37" s="26">
        <v>0.01</v>
      </c>
      <c r="D37" s="32"/>
      <c r="E37" s="26">
        <v>0.01</v>
      </c>
      <c r="F37" s="32"/>
      <c r="G37" s="78">
        <v>0.04377856301531213</v>
      </c>
      <c r="H37" s="131">
        <v>0.0757719265012313</v>
      </c>
      <c r="I37" s="132">
        <v>0.21052631578947373</v>
      </c>
      <c r="J37" s="68">
        <v>0.24313093496440782</v>
      </c>
    </row>
    <row r="38" spans="1:10" ht="12.75">
      <c r="A38" s="1" t="s">
        <v>71</v>
      </c>
      <c r="B38" s="36">
        <v>0.01</v>
      </c>
      <c r="C38" s="26"/>
      <c r="D38" s="32"/>
      <c r="E38" s="26">
        <v>0.01</v>
      </c>
      <c r="F38" s="32"/>
      <c r="G38" s="78">
        <v>0.01178937561605831</v>
      </c>
      <c r="H38" s="131">
        <v>0.03788596325061565</v>
      </c>
      <c r="I38" s="132">
        <v>0</v>
      </c>
      <c r="J38" s="68">
        <v>0.01511715797430083</v>
      </c>
    </row>
    <row r="39" spans="1:10" ht="12.75">
      <c r="A39" s="1" t="s">
        <v>72</v>
      </c>
      <c r="B39" s="36"/>
      <c r="C39" s="26"/>
      <c r="D39" s="32">
        <v>0.01</v>
      </c>
      <c r="E39" s="26">
        <v>0.01</v>
      </c>
      <c r="F39" s="32">
        <v>0.02</v>
      </c>
      <c r="G39" s="78">
        <v>0.021472320376914013</v>
      </c>
      <c r="H39" s="131">
        <v>0.018942981625307824</v>
      </c>
      <c r="I39" s="132">
        <v>0</v>
      </c>
      <c r="J39" s="68">
        <v>0.15914896118869024</v>
      </c>
    </row>
    <row r="40" spans="1:10" ht="12.75">
      <c r="A40" s="1" t="s">
        <v>279</v>
      </c>
      <c r="B40" s="36"/>
      <c r="C40" s="26"/>
      <c r="D40" s="32"/>
      <c r="E40" s="26"/>
      <c r="F40" s="32"/>
      <c r="G40" s="78"/>
      <c r="H40" s="131">
        <v>0</v>
      </c>
      <c r="I40" s="132">
        <v>0</v>
      </c>
      <c r="J40" s="68"/>
    </row>
    <row r="41" spans="1:10" ht="12.75">
      <c r="A41" s="1" t="s">
        <v>73</v>
      </c>
      <c r="B41" s="36">
        <v>0.04</v>
      </c>
      <c r="C41" s="26">
        <v>0.03</v>
      </c>
      <c r="D41" s="32">
        <v>0.01</v>
      </c>
      <c r="E41" s="26"/>
      <c r="F41" s="32"/>
      <c r="G41" s="78">
        <v>0.008889281507656065</v>
      </c>
      <c r="H41" s="131">
        <v>0</v>
      </c>
      <c r="I41" s="132">
        <v>0</v>
      </c>
      <c r="J41" s="68">
        <v>0.007558578987150415</v>
      </c>
    </row>
    <row r="42" spans="1:10" ht="12.75">
      <c r="A42" s="1" t="s">
        <v>74</v>
      </c>
      <c r="B42" s="36">
        <v>0.03</v>
      </c>
      <c r="C42" s="26">
        <v>0.03</v>
      </c>
      <c r="D42" s="32">
        <v>0.01</v>
      </c>
      <c r="E42" s="26">
        <v>0.03</v>
      </c>
      <c r="F42" s="32"/>
      <c r="G42" s="78">
        <v>0.013000000000000001</v>
      </c>
      <c r="H42" s="131">
        <v>0.03788596325061565</v>
      </c>
      <c r="I42" s="132">
        <v>0</v>
      </c>
      <c r="J42" s="68">
        <v>0.01511715797430083</v>
      </c>
    </row>
    <row r="43" spans="1:10" ht="12.75">
      <c r="A43" s="1" t="s">
        <v>75</v>
      </c>
      <c r="B43" s="36">
        <v>0.19</v>
      </c>
      <c r="C43" s="26">
        <v>0.85</v>
      </c>
      <c r="D43" s="32">
        <v>0.54</v>
      </c>
      <c r="E43" s="26">
        <v>0.33</v>
      </c>
      <c r="F43" s="32">
        <v>0.23</v>
      </c>
      <c r="G43" s="78">
        <v>0.2908080094228504</v>
      </c>
      <c r="H43" s="131">
        <v>0.43568857738207994</v>
      </c>
      <c r="I43" s="132">
        <v>0.05263157894736843</v>
      </c>
      <c r="J43" s="68">
        <v>0.01511715797430083</v>
      </c>
    </row>
    <row r="44" spans="1:10" ht="12.75">
      <c r="A44" s="1" t="s">
        <v>211</v>
      </c>
      <c r="B44" s="36"/>
      <c r="C44" s="26">
        <v>0.03</v>
      </c>
      <c r="D44" s="32"/>
      <c r="E44" s="26"/>
      <c r="F44" s="32"/>
      <c r="G44" s="78"/>
      <c r="H44" s="131">
        <v>0</v>
      </c>
      <c r="I44" s="132">
        <v>0</v>
      </c>
      <c r="J44" s="68"/>
    </row>
    <row r="45" spans="1:10" ht="12.75">
      <c r="A45" s="1" t="s">
        <v>76</v>
      </c>
      <c r="B45" s="36">
        <v>3.89</v>
      </c>
      <c r="C45" s="26">
        <v>7.47</v>
      </c>
      <c r="D45" s="32">
        <v>2.84</v>
      </c>
      <c r="E45" s="26">
        <v>1.94</v>
      </c>
      <c r="F45" s="32">
        <v>0.64</v>
      </c>
      <c r="G45" s="78">
        <v>0.18494464075382805</v>
      </c>
      <c r="H45" s="131">
        <v>0.6630043568857739</v>
      </c>
      <c r="I45" s="132">
        <v>0.05263157894736843</v>
      </c>
      <c r="J45" s="68"/>
    </row>
    <row r="46" spans="1:10" ht="12.75">
      <c r="A46" s="1" t="s">
        <v>77</v>
      </c>
      <c r="B46" s="36">
        <v>0.72</v>
      </c>
      <c r="C46" s="26">
        <v>2.07</v>
      </c>
      <c r="D46" s="32">
        <v>0.49</v>
      </c>
      <c r="E46" s="26">
        <v>0.13</v>
      </c>
      <c r="F46" s="32">
        <v>0.04</v>
      </c>
      <c r="G46" s="78">
        <v>0.04</v>
      </c>
      <c r="H46" s="131">
        <v>0</v>
      </c>
      <c r="I46" s="132">
        <v>0</v>
      </c>
      <c r="J46" s="68"/>
    </row>
    <row r="47" spans="1:10" ht="12.75">
      <c r="A47" s="1" t="s">
        <v>78</v>
      </c>
      <c r="B47" s="36">
        <v>0.03</v>
      </c>
      <c r="C47" s="26">
        <v>0.33</v>
      </c>
      <c r="D47" s="32">
        <v>0.05</v>
      </c>
      <c r="E47" s="26">
        <v>0.01</v>
      </c>
      <c r="F47" s="32">
        <v>0.02</v>
      </c>
      <c r="G47" s="78">
        <v>0.007472320376914017</v>
      </c>
      <c r="H47" s="131">
        <v>0</v>
      </c>
      <c r="I47" s="132">
        <v>0</v>
      </c>
      <c r="J47" s="68"/>
    </row>
    <row r="48" spans="1:10" ht="12.75">
      <c r="A48" s="1" t="s">
        <v>79</v>
      </c>
      <c r="B48" s="36">
        <v>0.28</v>
      </c>
      <c r="C48" s="26">
        <v>1.69</v>
      </c>
      <c r="D48" s="32">
        <v>2.49</v>
      </c>
      <c r="E48" s="26">
        <v>2.98</v>
      </c>
      <c r="F48" s="32">
        <v>0.75</v>
      </c>
      <c r="G48" s="78">
        <v>1.5324864546525323</v>
      </c>
      <c r="H48" s="131">
        <v>0.9282060996400834</v>
      </c>
      <c r="I48" s="132">
        <v>0.15789473684210528</v>
      </c>
      <c r="J48" s="68">
        <v>0.15153803189422338</v>
      </c>
    </row>
    <row r="49" spans="1:10" ht="12.75">
      <c r="A49" s="1" t="s">
        <v>274</v>
      </c>
      <c r="B49" s="36"/>
      <c r="C49" s="26"/>
      <c r="D49" s="32"/>
      <c r="E49" s="26"/>
      <c r="F49" s="32"/>
      <c r="G49" s="78"/>
      <c r="H49" s="131">
        <v>0</v>
      </c>
      <c r="I49" s="132">
        <v>0</v>
      </c>
      <c r="J49" s="68"/>
    </row>
    <row r="50" spans="1:10" ht="12.75">
      <c r="A50" s="1" t="s">
        <v>80</v>
      </c>
      <c r="B50" s="36"/>
      <c r="C50" s="26"/>
      <c r="D50" s="33">
        <v>3.2</v>
      </c>
      <c r="E50" s="26">
        <v>0.33</v>
      </c>
      <c r="F50" s="32">
        <v>0.48</v>
      </c>
      <c r="G50" s="78">
        <v>0.6873239104829212</v>
      </c>
      <c r="H50" s="131">
        <v>0</v>
      </c>
      <c r="I50" s="132">
        <v>4.3157894736842115</v>
      </c>
      <c r="J50" s="68">
        <v>6.387651609510199</v>
      </c>
    </row>
    <row r="51" spans="1:10" ht="12.75">
      <c r="A51" s="1" t="s">
        <v>307</v>
      </c>
      <c r="B51" s="36"/>
      <c r="C51" s="26"/>
      <c r="D51" s="33"/>
      <c r="E51" s="26"/>
      <c r="F51" s="32"/>
      <c r="G51" s="78"/>
      <c r="H51" s="131">
        <v>0</v>
      </c>
      <c r="I51" s="132">
        <v>0</v>
      </c>
      <c r="J51" s="68">
        <v>0.01522185858893371</v>
      </c>
    </row>
    <row r="52" spans="1:10" ht="12.75">
      <c r="A52" s="1" t="s">
        <v>81</v>
      </c>
      <c r="B52" s="36"/>
      <c r="C52" s="26"/>
      <c r="D52" s="32"/>
      <c r="E52" s="26"/>
      <c r="F52" s="32"/>
      <c r="G52" s="78">
        <v>0.007944640753828034</v>
      </c>
      <c r="H52" s="131">
        <v>0</v>
      </c>
      <c r="I52" s="132">
        <v>0</v>
      </c>
      <c r="J52" s="68">
        <v>0.09883738021343623</v>
      </c>
    </row>
    <row r="53" spans="1:10" ht="12.75">
      <c r="A53" s="1" t="s">
        <v>82</v>
      </c>
      <c r="B53" s="36"/>
      <c r="C53" s="26"/>
      <c r="D53" s="32"/>
      <c r="E53" s="26"/>
      <c r="F53" s="32"/>
      <c r="G53" s="78">
        <v>0.005</v>
      </c>
      <c r="H53" s="131">
        <v>0</v>
      </c>
      <c r="I53" s="132">
        <v>0.05263157894736843</v>
      </c>
      <c r="J53" s="68">
        <v>0.4486260259150129</v>
      </c>
    </row>
    <row r="54" spans="1:10" ht="12.75">
      <c r="A54" s="1" t="s">
        <v>83</v>
      </c>
      <c r="B54" s="36"/>
      <c r="C54" s="26"/>
      <c r="D54" s="32"/>
      <c r="E54" s="26"/>
      <c r="F54" s="32"/>
      <c r="G54" s="78"/>
      <c r="H54" s="131">
        <v>0</v>
      </c>
      <c r="I54" s="132">
        <v>0</v>
      </c>
      <c r="J54" s="68">
        <v>0.0760569426373521</v>
      </c>
    </row>
    <row r="55" spans="1:10" ht="12.75">
      <c r="A55" s="1" t="s">
        <v>84</v>
      </c>
      <c r="B55" s="36"/>
      <c r="C55" s="26"/>
      <c r="D55" s="32"/>
      <c r="E55" s="26"/>
      <c r="F55" s="32"/>
      <c r="G55" s="78"/>
      <c r="H55" s="131">
        <v>0</v>
      </c>
      <c r="I55" s="132">
        <v>0.10526315789473686</v>
      </c>
      <c r="J55" s="68">
        <v>0.2200887458517415</v>
      </c>
    </row>
    <row r="56" spans="1:10" ht="12.75">
      <c r="A56" s="1" t="s">
        <v>85</v>
      </c>
      <c r="B56" s="36"/>
      <c r="C56" s="26"/>
      <c r="D56" s="32"/>
      <c r="E56" s="26"/>
      <c r="F56" s="32"/>
      <c r="G56" s="78">
        <v>0.028000000000000004</v>
      </c>
      <c r="H56" s="131">
        <v>0.2652017427543095</v>
      </c>
      <c r="I56" s="132">
        <v>0.05263157894736843</v>
      </c>
      <c r="J56" s="68">
        <v>1.068429502861347</v>
      </c>
    </row>
    <row r="57" spans="1:10" ht="12.75">
      <c r="A57" s="1" t="s">
        <v>86</v>
      </c>
      <c r="B57" s="36"/>
      <c r="C57" s="26"/>
      <c r="D57" s="32"/>
      <c r="E57" s="26"/>
      <c r="F57" s="32"/>
      <c r="G57" s="78"/>
      <c r="H57" s="131">
        <v>0</v>
      </c>
      <c r="I57" s="132">
        <v>0</v>
      </c>
      <c r="J57" s="68"/>
    </row>
    <row r="58" spans="1:10" ht="12.75">
      <c r="A58" s="1" t="s">
        <v>269</v>
      </c>
      <c r="B58" s="36"/>
      <c r="C58" s="26"/>
      <c r="D58" s="32"/>
      <c r="E58" s="26"/>
      <c r="F58" s="32"/>
      <c r="G58" s="78"/>
      <c r="H58" s="131">
        <v>0</v>
      </c>
      <c r="I58" s="132">
        <v>0.05263157894736843</v>
      </c>
      <c r="J58" s="68">
        <v>0.007610929294466855</v>
      </c>
    </row>
    <row r="59" spans="1:10" ht="12.75">
      <c r="A59" s="1" t="s">
        <v>87</v>
      </c>
      <c r="B59" s="37">
        <v>0.1</v>
      </c>
      <c r="C59" s="29">
        <v>0.02</v>
      </c>
      <c r="D59" s="32">
        <v>0.15</v>
      </c>
      <c r="E59" s="26">
        <v>0.12</v>
      </c>
      <c r="F59" s="32">
        <v>0.19</v>
      </c>
      <c r="G59" s="78">
        <v>0.022</v>
      </c>
      <c r="H59" s="131">
        <v>0.49251752225800344</v>
      </c>
      <c r="I59" s="132">
        <v>0.31578947368421056</v>
      </c>
      <c r="J59" s="68">
        <v>0.03805464647233427</v>
      </c>
    </row>
    <row r="60" spans="1:10" ht="12.75">
      <c r="A60" s="1" t="s">
        <v>88</v>
      </c>
      <c r="B60" s="36">
        <v>2.42</v>
      </c>
      <c r="C60" s="26">
        <v>0.48</v>
      </c>
      <c r="D60" s="32">
        <v>0.32</v>
      </c>
      <c r="E60" s="26">
        <v>2.13</v>
      </c>
      <c r="F60" s="32">
        <v>1.95</v>
      </c>
      <c r="G60" s="78">
        <v>0.6936454652532391</v>
      </c>
      <c r="H60" s="131">
        <v>5.701837469217655</v>
      </c>
      <c r="I60" s="132">
        <v>58.10526315789475</v>
      </c>
      <c r="J60" s="68">
        <v>17.321347529125898</v>
      </c>
    </row>
    <row r="61" spans="1:10" ht="12.75">
      <c r="A61" s="1" t="s">
        <v>89</v>
      </c>
      <c r="B61" s="36"/>
      <c r="C61" s="26"/>
      <c r="D61" s="32"/>
      <c r="E61" s="26"/>
      <c r="F61" s="32"/>
      <c r="G61" s="78"/>
      <c r="H61" s="131">
        <v>0</v>
      </c>
      <c r="I61" s="132">
        <v>0</v>
      </c>
      <c r="J61" s="68">
        <v>0.007610929294466855</v>
      </c>
    </row>
    <row r="62" spans="1:10" ht="12.75">
      <c r="A62" s="1" t="s">
        <v>90</v>
      </c>
      <c r="B62" s="36">
        <v>18.31</v>
      </c>
      <c r="C62" s="26">
        <v>8.32</v>
      </c>
      <c r="D62" s="32">
        <v>2.59</v>
      </c>
      <c r="E62" s="26">
        <v>10.81</v>
      </c>
      <c r="F62" s="32">
        <v>33.27</v>
      </c>
      <c r="G62" s="78">
        <v>30.95531330977621</v>
      </c>
      <c r="H62" s="131">
        <v>17.560143966660352</v>
      </c>
      <c r="I62" s="132">
        <v>32.684210526315795</v>
      </c>
      <c r="J62" s="68">
        <v>22.85981674976271</v>
      </c>
    </row>
    <row r="63" spans="1:10" ht="12.75">
      <c r="A63" s="1" t="s">
        <v>91</v>
      </c>
      <c r="B63" s="36">
        <v>0.48</v>
      </c>
      <c r="C63" s="26">
        <v>0.15</v>
      </c>
      <c r="D63" s="32">
        <v>0.12</v>
      </c>
      <c r="E63" s="29">
        <v>0.4</v>
      </c>
      <c r="F63" s="33">
        <v>2.6</v>
      </c>
      <c r="G63" s="78">
        <v>3.1332167255594814</v>
      </c>
      <c r="H63" s="131">
        <v>4.375828755446108</v>
      </c>
      <c r="I63" s="132">
        <v>3.8947368421052637</v>
      </c>
      <c r="J63" s="68">
        <v>3.9475474082369586</v>
      </c>
    </row>
    <row r="64" spans="1:10" ht="12.75">
      <c r="A64" s="1" t="s">
        <v>92</v>
      </c>
      <c r="B64" s="36"/>
      <c r="C64" s="26"/>
      <c r="D64" s="32"/>
      <c r="E64" s="26"/>
      <c r="F64" s="32"/>
      <c r="G64" s="78"/>
      <c r="H64" s="131">
        <v>0</v>
      </c>
      <c r="I64" s="132">
        <v>0</v>
      </c>
      <c r="J64" s="68">
        <v>0.007610929294466855</v>
      </c>
    </row>
    <row r="65" spans="1:10" ht="12.75">
      <c r="A65" s="1" t="s">
        <v>228</v>
      </c>
      <c r="B65" s="36"/>
      <c r="C65" s="26"/>
      <c r="D65" s="32"/>
      <c r="E65" s="26"/>
      <c r="F65" s="32"/>
      <c r="G65" s="78"/>
      <c r="H65" s="131">
        <v>0</v>
      </c>
      <c r="I65" s="132">
        <v>0</v>
      </c>
      <c r="J65" s="68">
        <v>0.06818426180630306</v>
      </c>
    </row>
    <row r="66" spans="1:10" ht="12.75">
      <c r="A66" s="1" t="s">
        <v>93</v>
      </c>
      <c r="B66" s="36"/>
      <c r="C66" s="26"/>
      <c r="D66" s="32">
        <v>0.14</v>
      </c>
      <c r="E66" s="26">
        <v>0.15</v>
      </c>
      <c r="F66" s="32">
        <v>0.02</v>
      </c>
      <c r="G66" s="78">
        <v>0.024</v>
      </c>
      <c r="H66" s="131">
        <v>0.018942981625307824</v>
      </c>
      <c r="I66" s="132">
        <v>1.2631578947368423</v>
      </c>
      <c r="J66" s="68">
        <v>1.2413868643414272</v>
      </c>
    </row>
    <row r="67" spans="1:10" ht="12.75">
      <c r="A67" s="1" t="s">
        <v>94</v>
      </c>
      <c r="B67" s="36">
        <v>15.51</v>
      </c>
      <c r="C67" s="26">
        <v>17.35</v>
      </c>
      <c r="D67" s="33">
        <v>14.22</v>
      </c>
      <c r="E67" s="26">
        <v>17.72</v>
      </c>
      <c r="F67" s="32">
        <v>15.77</v>
      </c>
      <c r="G67" s="78">
        <v>13.31953121319199</v>
      </c>
      <c r="H67" s="131">
        <v>6.952074256487972</v>
      </c>
      <c r="I67" s="132">
        <v>0.736842105263158</v>
      </c>
      <c r="J67" s="68">
        <v>0.2348918019821437</v>
      </c>
    </row>
    <row r="68" spans="1:10" ht="12.75">
      <c r="A68" s="1" t="s">
        <v>95</v>
      </c>
      <c r="B68" s="36"/>
      <c r="C68" s="26"/>
      <c r="D68" s="32">
        <v>0.02</v>
      </c>
      <c r="E68" s="26">
        <v>0.02</v>
      </c>
      <c r="F68" s="32">
        <v>0.01</v>
      </c>
      <c r="G68" s="78">
        <v>0.009944640753828034</v>
      </c>
      <c r="H68" s="131">
        <v>0.3788596325061565</v>
      </c>
      <c r="I68" s="132">
        <v>0</v>
      </c>
      <c r="J68" s="68">
        <v>0.022832787883400565</v>
      </c>
    </row>
    <row r="69" spans="1:10" ht="12.75">
      <c r="A69" s="1" t="s">
        <v>96</v>
      </c>
      <c r="B69" s="36"/>
      <c r="C69" s="26"/>
      <c r="D69" s="32"/>
      <c r="E69" s="26"/>
      <c r="F69" s="32">
        <v>0.02</v>
      </c>
      <c r="G69" s="78">
        <v>0.008</v>
      </c>
      <c r="H69" s="131">
        <v>0.018942981625307824</v>
      </c>
      <c r="I69" s="132">
        <v>0</v>
      </c>
      <c r="J69" s="68">
        <v>0.007558578987150415</v>
      </c>
    </row>
    <row r="70" spans="1:10" ht="12.75">
      <c r="A70" s="1" t="s">
        <v>97</v>
      </c>
      <c r="B70" s="36"/>
      <c r="C70" s="26"/>
      <c r="D70" s="32">
        <v>0.18</v>
      </c>
      <c r="E70" s="26">
        <v>0.24</v>
      </c>
      <c r="F70" s="33">
        <v>0.2</v>
      </c>
      <c r="G70" s="78">
        <v>0.10636160188457008</v>
      </c>
      <c r="H70" s="131">
        <v>0</v>
      </c>
      <c r="I70" s="132">
        <v>0</v>
      </c>
      <c r="J70" s="68">
        <v>0.13605442176870747</v>
      </c>
    </row>
    <row r="71" spans="1:10" ht="12.75">
      <c r="A71" s="1" t="s">
        <v>98</v>
      </c>
      <c r="B71" s="36"/>
      <c r="C71" s="26"/>
      <c r="D71" s="32">
        <v>0.01</v>
      </c>
      <c r="E71" s="26">
        <v>0.02</v>
      </c>
      <c r="F71" s="32">
        <v>0.02</v>
      </c>
      <c r="G71" s="78">
        <v>0.014416961130742052</v>
      </c>
      <c r="H71" s="131">
        <v>0</v>
      </c>
      <c r="I71" s="132">
        <v>0</v>
      </c>
      <c r="J71" s="68">
        <v>0.030286666255918103</v>
      </c>
    </row>
    <row r="72" spans="1:10" ht="12.75">
      <c r="A72" s="1" t="s">
        <v>99</v>
      </c>
      <c r="B72" s="36"/>
      <c r="C72" s="26"/>
      <c r="D72" s="32"/>
      <c r="E72" s="26"/>
      <c r="F72" s="32"/>
      <c r="G72" s="78"/>
      <c r="H72" s="131">
        <v>0</v>
      </c>
      <c r="I72" s="132">
        <v>0</v>
      </c>
      <c r="J72" s="68">
        <v>0.02278043757608413</v>
      </c>
    </row>
    <row r="73" spans="1:10" ht="12.75">
      <c r="A73" s="1" t="s">
        <v>212</v>
      </c>
      <c r="B73" s="36"/>
      <c r="C73" s="26">
        <v>0.01</v>
      </c>
      <c r="D73" s="32">
        <v>0.01</v>
      </c>
      <c r="E73" s="26">
        <v>0.01</v>
      </c>
      <c r="F73" s="32">
        <v>0.01</v>
      </c>
      <c r="G73" s="78">
        <v>0</v>
      </c>
      <c r="H73" s="131">
        <v>0</v>
      </c>
      <c r="I73" s="132">
        <v>0</v>
      </c>
      <c r="J73" s="68"/>
    </row>
    <row r="74" spans="1:10" ht="12.75">
      <c r="A74" s="1" t="s">
        <v>100</v>
      </c>
      <c r="B74" s="36"/>
      <c r="C74" s="26">
        <v>0.02</v>
      </c>
      <c r="D74" s="32">
        <v>0.02</v>
      </c>
      <c r="E74" s="26">
        <v>0.01</v>
      </c>
      <c r="F74" s="32">
        <v>0.04</v>
      </c>
      <c r="G74" s="78">
        <v>0.05594464075382803</v>
      </c>
      <c r="H74" s="131">
        <v>0.09471490812653913</v>
      </c>
      <c r="I74" s="132">
        <v>0</v>
      </c>
      <c r="J74" s="68">
        <v>0.060520982204519756</v>
      </c>
    </row>
    <row r="75" spans="1:10" ht="12.75">
      <c r="A75" s="1" t="s">
        <v>101</v>
      </c>
      <c r="B75" s="36">
        <v>0.02</v>
      </c>
      <c r="C75" s="26"/>
      <c r="D75" s="32"/>
      <c r="E75" s="26"/>
      <c r="F75" s="32">
        <v>0.01</v>
      </c>
      <c r="G75" s="78"/>
      <c r="H75" s="131">
        <v>0</v>
      </c>
      <c r="I75" s="132">
        <v>0</v>
      </c>
      <c r="J75" s="68"/>
    </row>
    <row r="76" spans="1:10" ht="12.75">
      <c r="A76" s="1" t="s">
        <v>102</v>
      </c>
      <c r="B76" s="36"/>
      <c r="C76" s="26"/>
      <c r="D76" s="32"/>
      <c r="E76" s="26"/>
      <c r="F76" s="32"/>
      <c r="G76" s="78"/>
      <c r="H76" s="131">
        <v>0</v>
      </c>
      <c r="I76" s="132">
        <v>0</v>
      </c>
      <c r="J76" s="68"/>
    </row>
    <row r="77" spans="1:10" ht="12.75">
      <c r="A77" s="1" t="s">
        <v>221</v>
      </c>
      <c r="B77" s="36"/>
      <c r="C77" s="26"/>
      <c r="D77" s="32">
        <v>0.01</v>
      </c>
      <c r="E77" s="26"/>
      <c r="F77" s="32"/>
      <c r="G77" s="78"/>
      <c r="H77" s="131">
        <v>0</v>
      </c>
      <c r="I77" s="132">
        <v>0</v>
      </c>
      <c r="J77" s="68"/>
    </row>
    <row r="78" spans="1:10" ht="12.75">
      <c r="A78" s="1" t="s">
        <v>291</v>
      </c>
      <c r="B78" s="36"/>
      <c r="C78" s="26"/>
      <c r="D78" s="32"/>
      <c r="E78" s="26"/>
      <c r="F78" s="32"/>
      <c r="G78" s="78"/>
      <c r="H78" s="131">
        <v>0</v>
      </c>
      <c r="I78" s="132">
        <v>0</v>
      </c>
      <c r="J78" s="68">
        <v>0.022832787883400565</v>
      </c>
    </row>
    <row r="79" spans="1:10" ht="12.75">
      <c r="A79" s="1" t="s">
        <v>103</v>
      </c>
      <c r="B79" s="36">
        <v>0.17</v>
      </c>
      <c r="C79" s="26">
        <v>0.14</v>
      </c>
      <c r="D79" s="32">
        <v>0.13</v>
      </c>
      <c r="E79" s="26">
        <v>0.21</v>
      </c>
      <c r="F79" s="32">
        <v>0.19</v>
      </c>
      <c r="G79" s="78">
        <v>0.2160294464075383</v>
      </c>
      <c r="H79" s="131">
        <v>0.17048683462777042</v>
      </c>
      <c r="I79" s="132">
        <v>0.05263157894736843</v>
      </c>
      <c r="J79" s="68">
        <v>0.060520982204519756</v>
      </c>
    </row>
    <row r="80" spans="1:10" ht="12.75">
      <c r="A80" s="1" t="s">
        <v>104</v>
      </c>
      <c r="B80" s="36">
        <v>0.64</v>
      </c>
      <c r="C80" s="26">
        <v>0.42</v>
      </c>
      <c r="D80" s="32">
        <v>0.29</v>
      </c>
      <c r="E80" s="26">
        <v>0.19</v>
      </c>
      <c r="F80" s="32">
        <v>0.29</v>
      </c>
      <c r="G80" s="78">
        <v>0.5081436984687867</v>
      </c>
      <c r="H80" s="131">
        <v>0.6251183936351582</v>
      </c>
      <c r="I80" s="132">
        <v>0.42105263157894746</v>
      </c>
      <c r="J80" s="68">
        <v>0.6744410899978294</v>
      </c>
    </row>
    <row r="81" spans="1:10" ht="12.75">
      <c r="A81" s="1" t="s">
        <v>105</v>
      </c>
      <c r="B81" s="36">
        <v>7.03</v>
      </c>
      <c r="C81" s="26">
        <v>1.21</v>
      </c>
      <c r="D81" s="32">
        <v>1.98</v>
      </c>
      <c r="E81" s="26">
        <v>1.85</v>
      </c>
      <c r="F81" s="32">
        <v>2.46</v>
      </c>
      <c r="G81" s="78">
        <v>4.337148409893993</v>
      </c>
      <c r="H81" s="131">
        <v>6.156469028225043</v>
      </c>
      <c r="I81" s="132">
        <v>7.05263157894737</v>
      </c>
      <c r="J81" s="68">
        <v>10.346337552365409</v>
      </c>
    </row>
    <row r="82" spans="1:10" ht="12.75">
      <c r="A82" s="1" t="s">
        <v>209</v>
      </c>
      <c r="B82" s="36">
        <v>0.07</v>
      </c>
      <c r="C82" s="26"/>
      <c r="D82" s="32"/>
      <c r="E82" s="26"/>
      <c r="F82" s="32"/>
      <c r="G82" s="78"/>
      <c r="H82" s="131">
        <v>0</v>
      </c>
      <c r="I82" s="132">
        <v>0</v>
      </c>
      <c r="J82" s="68"/>
    </row>
    <row r="83" spans="1:10" ht="12.75">
      <c r="A83" s="1" t="s">
        <v>106</v>
      </c>
      <c r="B83" s="36">
        <v>0.22</v>
      </c>
      <c r="C83" s="26">
        <v>0.06</v>
      </c>
      <c r="D83" s="32">
        <v>0.06</v>
      </c>
      <c r="E83" s="26">
        <v>0.04</v>
      </c>
      <c r="F83" s="32">
        <v>0.02</v>
      </c>
      <c r="G83" s="78">
        <v>0.0618339222614841</v>
      </c>
      <c r="H83" s="131">
        <v>0.05682894487592347</v>
      </c>
      <c r="I83" s="132">
        <v>0</v>
      </c>
      <c r="J83" s="68">
        <v>0.13642087391992255</v>
      </c>
    </row>
    <row r="84" spans="1:10" ht="12.75">
      <c r="A84" s="1" t="s">
        <v>107</v>
      </c>
      <c r="B84" s="36">
        <v>0.03</v>
      </c>
      <c r="C84" s="26">
        <v>0.03</v>
      </c>
      <c r="D84" s="32">
        <v>0.04</v>
      </c>
      <c r="E84" s="26">
        <v>0.01</v>
      </c>
      <c r="F84" s="32">
        <v>0.03</v>
      </c>
      <c r="G84" s="78">
        <v>0.027778563015312136</v>
      </c>
      <c r="H84" s="131">
        <v>0</v>
      </c>
      <c r="I84" s="132">
        <v>0</v>
      </c>
      <c r="J84" s="68">
        <v>0.022832787883400565</v>
      </c>
    </row>
    <row r="85" spans="1:10" ht="12.75">
      <c r="A85" s="1" t="s">
        <v>213</v>
      </c>
      <c r="B85" s="36"/>
      <c r="C85" s="26">
        <v>0.03</v>
      </c>
      <c r="D85" s="32">
        <v>0.01</v>
      </c>
      <c r="E85" s="26">
        <v>0.01</v>
      </c>
      <c r="F85" s="32">
        <v>0.01</v>
      </c>
      <c r="G85" s="78"/>
      <c r="H85" s="131">
        <v>0.018942981625307824</v>
      </c>
      <c r="I85" s="132">
        <v>0.05263157894736843</v>
      </c>
      <c r="J85" s="68">
        <v>0.007610929294466855</v>
      </c>
    </row>
    <row r="86" spans="1:10" ht="12.75">
      <c r="A86" s="1" t="s">
        <v>335</v>
      </c>
      <c r="B86" s="36"/>
      <c r="C86" s="26"/>
      <c r="D86" s="32"/>
      <c r="E86" s="26"/>
      <c r="F86" s="32"/>
      <c r="G86" s="78"/>
      <c r="H86" s="131">
        <v>0</v>
      </c>
      <c r="I86" s="132">
        <v>0</v>
      </c>
      <c r="J86" s="68"/>
    </row>
    <row r="87" spans="1:10" ht="12.75">
      <c r="A87" s="1" t="s">
        <v>108</v>
      </c>
      <c r="B87" s="36"/>
      <c r="C87" s="26"/>
      <c r="D87" s="32"/>
      <c r="E87" s="26"/>
      <c r="F87" s="32"/>
      <c r="G87" s="78">
        <v>0.002</v>
      </c>
      <c r="H87" s="131">
        <v>0</v>
      </c>
      <c r="I87" s="132">
        <v>0</v>
      </c>
      <c r="J87" s="68">
        <v>0.03800229616501784</v>
      </c>
    </row>
    <row r="88" spans="1:10" ht="12.75">
      <c r="A88" s="1" t="s">
        <v>354</v>
      </c>
      <c r="B88" s="36"/>
      <c r="C88" s="26"/>
      <c r="D88" s="32"/>
      <c r="E88" s="26"/>
      <c r="F88" s="32"/>
      <c r="G88" s="78"/>
      <c r="H88" s="131">
        <v>0.018942981625307824</v>
      </c>
      <c r="I88" s="132">
        <v>0</v>
      </c>
      <c r="J88" s="68"/>
    </row>
    <row r="89" spans="1:10" ht="12.75">
      <c r="A89" s="1" t="s">
        <v>109</v>
      </c>
      <c r="B89" s="36"/>
      <c r="C89" s="26"/>
      <c r="D89" s="32"/>
      <c r="E89" s="26"/>
      <c r="F89" s="32"/>
      <c r="G89" s="78">
        <v>0.011472320376914018</v>
      </c>
      <c r="H89" s="131">
        <v>0</v>
      </c>
      <c r="I89" s="132">
        <v>0.05263157894736843</v>
      </c>
      <c r="J89" s="68"/>
    </row>
    <row r="90" spans="1:10" ht="12.75">
      <c r="A90" s="1" t="s">
        <v>110</v>
      </c>
      <c r="B90" s="36"/>
      <c r="C90" s="26"/>
      <c r="D90" s="32"/>
      <c r="E90" s="26"/>
      <c r="F90" s="32"/>
      <c r="G90" s="78"/>
      <c r="H90" s="131">
        <v>0</v>
      </c>
      <c r="I90" s="132">
        <v>0</v>
      </c>
      <c r="J90" s="68"/>
    </row>
    <row r="91" spans="1:10" ht="12.75">
      <c r="A91" s="1" t="s">
        <v>111</v>
      </c>
      <c r="B91" s="36">
        <v>1.01</v>
      </c>
      <c r="C91" s="26">
        <v>0.89</v>
      </c>
      <c r="D91" s="32">
        <v>3.36</v>
      </c>
      <c r="E91" s="26">
        <v>1.54</v>
      </c>
      <c r="F91" s="32">
        <v>16.77</v>
      </c>
      <c r="G91" s="78">
        <v>9.93325441696113</v>
      </c>
      <c r="H91" s="131">
        <v>1.3638946770221634</v>
      </c>
      <c r="I91" s="132">
        <v>2.6315789473684212</v>
      </c>
      <c r="J91" s="68">
        <v>10.910359763392718</v>
      </c>
    </row>
    <row r="92" spans="1:10" ht="12.75">
      <c r="A92" s="1" t="s">
        <v>112</v>
      </c>
      <c r="B92" s="36"/>
      <c r="C92" s="26">
        <v>0.03</v>
      </c>
      <c r="D92" s="32">
        <v>0.05</v>
      </c>
      <c r="E92" s="26">
        <v>0.05</v>
      </c>
      <c r="F92" s="32">
        <v>0.13</v>
      </c>
      <c r="G92" s="78">
        <v>0.06894464075382804</v>
      </c>
      <c r="H92" s="131">
        <v>0</v>
      </c>
      <c r="I92" s="132">
        <v>0</v>
      </c>
      <c r="J92" s="68">
        <v>0.1290716961620379</v>
      </c>
    </row>
    <row r="93" spans="1:10" ht="12.75">
      <c r="A93" s="1" t="s">
        <v>113</v>
      </c>
      <c r="B93" s="36">
        <v>0.12</v>
      </c>
      <c r="C93" s="26">
        <v>0.01</v>
      </c>
      <c r="D93" s="32"/>
      <c r="E93" s="26"/>
      <c r="F93" s="32">
        <v>0.01</v>
      </c>
      <c r="G93" s="78">
        <v>0.028889281507656066</v>
      </c>
      <c r="H93" s="131">
        <v>0.05682894487592347</v>
      </c>
      <c r="I93" s="132">
        <v>1.4210526315789476</v>
      </c>
      <c r="J93" s="68">
        <v>1.776193576939448</v>
      </c>
    </row>
    <row r="94" spans="1:10" ht="12.75">
      <c r="A94" s="1" t="s">
        <v>114</v>
      </c>
      <c r="B94" s="36"/>
      <c r="C94" s="26"/>
      <c r="D94" s="32">
        <v>0.01</v>
      </c>
      <c r="E94" s="26">
        <v>0.02</v>
      </c>
      <c r="F94" s="32">
        <v>0.01</v>
      </c>
      <c r="G94" s="78">
        <v>0.005</v>
      </c>
      <c r="H94" s="131">
        <v>0</v>
      </c>
      <c r="I94" s="132">
        <v>0.10526315789473686</v>
      </c>
      <c r="J94" s="68">
        <v>0.06818426180630305</v>
      </c>
    </row>
    <row r="95" spans="1:10" ht="12.75">
      <c r="A95" s="1" t="s">
        <v>115</v>
      </c>
      <c r="B95" s="36"/>
      <c r="C95" s="26"/>
      <c r="D95" s="32"/>
      <c r="E95" s="26"/>
      <c r="F95" s="32">
        <v>0.02</v>
      </c>
      <c r="G95" s="78">
        <v>0.02594464075382803</v>
      </c>
      <c r="H95" s="131">
        <v>0.03788596325061565</v>
      </c>
      <c r="I95" s="132">
        <v>1.9473684210526319</v>
      </c>
      <c r="J95" s="68">
        <v>0.5148733263506078</v>
      </c>
    </row>
    <row r="96" spans="1:10" ht="12.75">
      <c r="A96" s="1" t="s">
        <v>116</v>
      </c>
      <c r="B96" s="36">
        <v>0.47</v>
      </c>
      <c r="C96" s="26">
        <v>0.83</v>
      </c>
      <c r="D96" s="32">
        <v>0.49</v>
      </c>
      <c r="E96" s="26">
        <v>0.64</v>
      </c>
      <c r="F96" s="32">
        <v>1.35</v>
      </c>
      <c r="G96" s="78">
        <v>3.0427844522968197</v>
      </c>
      <c r="H96" s="131">
        <v>5.114605038833113</v>
      </c>
      <c r="I96" s="132">
        <v>8.631578947368423</v>
      </c>
      <c r="J96" s="68">
        <v>18.86939443983359</v>
      </c>
    </row>
    <row r="97" spans="1:10" ht="12.75">
      <c r="A97" s="1" t="s">
        <v>117</v>
      </c>
      <c r="B97" s="36">
        <v>52.09</v>
      </c>
      <c r="C97" s="26">
        <v>25.73</v>
      </c>
      <c r="D97" s="32">
        <v>5.86</v>
      </c>
      <c r="E97" s="26">
        <v>57.54</v>
      </c>
      <c r="F97" s="32">
        <v>45.23</v>
      </c>
      <c r="G97" s="78">
        <v>29.827500588928153</v>
      </c>
      <c r="H97" s="131">
        <v>2.7846182989202504</v>
      </c>
      <c r="I97" s="132">
        <v>16.894736842105267</v>
      </c>
      <c r="J97" s="68">
        <v>32.22102219210066</v>
      </c>
    </row>
    <row r="98" spans="1:10" ht="12.75">
      <c r="A98" s="1" t="s">
        <v>118</v>
      </c>
      <c r="B98" s="36"/>
      <c r="C98" s="26"/>
      <c r="D98" s="32"/>
      <c r="E98" s="26"/>
      <c r="F98" s="32"/>
      <c r="G98" s="78"/>
      <c r="H98" s="131">
        <v>0.018942981625307824</v>
      </c>
      <c r="I98" s="132">
        <v>0.15789473684210528</v>
      </c>
      <c r="J98" s="68">
        <v>0.10623890827863733</v>
      </c>
    </row>
    <row r="99" spans="1:10" ht="12.75">
      <c r="A99" s="1" t="s">
        <v>119</v>
      </c>
      <c r="B99" s="36">
        <v>0.06</v>
      </c>
      <c r="C99" s="26">
        <v>0.01</v>
      </c>
      <c r="D99" s="32">
        <v>0.01</v>
      </c>
      <c r="E99" s="26">
        <v>0.01</v>
      </c>
      <c r="F99" s="32">
        <v>0.01</v>
      </c>
      <c r="G99" s="78">
        <v>0.007472320376914017</v>
      </c>
      <c r="H99" s="131">
        <v>0.018942981625307824</v>
      </c>
      <c r="I99" s="132">
        <v>0.10526315789473686</v>
      </c>
      <c r="J99" s="68">
        <v>0.0908599987677543</v>
      </c>
    </row>
    <row r="100" spans="1:10" ht="12.75">
      <c r="A100" s="1" t="s">
        <v>120</v>
      </c>
      <c r="B100" s="36"/>
      <c r="C100" s="26"/>
      <c r="D100" s="32"/>
      <c r="E100" s="26"/>
      <c r="F100" s="32"/>
      <c r="G100" s="78"/>
      <c r="H100" s="131">
        <v>0.018942981625307824</v>
      </c>
      <c r="I100" s="132">
        <v>0</v>
      </c>
      <c r="J100" s="68">
        <v>0.037949945857701395</v>
      </c>
    </row>
    <row r="101" spans="1:10" ht="12.75">
      <c r="A101" s="1" t="s">
        <v>121</v>
      </c>
      <c r="B101" s="36"/>
      <c r="C101" s="26"/>
      <c r="D101" s="32"/>
      <c r="E101" s="26"/>
      <c r="F101" s="32"/>
      <c r="G101" s="78"/>
      <c r="H101" s="131">
        <v>0.018942981625307824</v>
      </c>
      <c r="I101" s="132">
        <v>0.05263157894736843</v>
      </c>
      <c r="J101" s="68">
        <v>0.037845245243068516</v>
      </c>
    </row>
    <row r="102" spans="1:10" ht="12.75">
      <c r="A102" s="1" t="s">
        <v>366</v>
      </c>
      <c r="B102" s="36"/>
      <c r="C102" s="26"/>
      <c r="D102" s="32"/>
      <c r="E102" s="26"/>
      <c r="F102" s="32"/>
      <c r="G102" s="78"/>
      <c r="H102" s="131">
        <v>0</v>
      </c>
      <c r="I102" s="132">
        <v>0.10526315789473686</v>
      </c>
      <c r="J102" s="68"/>
    </row>
    <row r="103" spans="1:10" ht="12.75">
      <c r="A103" s="1" t="s">
        <v>122</v>
      </c>
      <c r="B103" s="37">
        <v>7.2</v>
      </c>
      <c r="C103" s="26">
        <v>8.25</v>
      </c>
      <c r="D103" s="33">
        <v>11.19</v>
      </c>
      <c r="E103" s="26">
        <v>9.69</v>
      </c>
      <c r="F103" s="32">
        <v>11.59</v>
      </c>
      <c r="G103" s="78">
        <v>6.326455830388693</v>
      </c>
      <c r="H103" s="131">
        <v>3.1824209130517143</v>
      </c>
      <c r="I103" s="132">
        <v>15.36842105263158</v>
      </c>
      <c r="J103" s="68">
        <v>15.130897916498038</v>
      </c>
    </row>
    <row r="104" spans="1:10" ht="12.75">
      <c r="A104" s="1" t="s">
        <v>123</v>
      </c>
      <c r="B104" s="36"/>
      <c r="C104" s="26"/>
      <c r="D104" s="32"/>
      <c r="E104" s="26"/>
      <c r="F104" s="32"/>
      <c r="G104" s="78">
        <v>0.11963052024536122</v>
      </c>
      <c r="H104" s="131">
        <v>0.03788596325061565</v>
      </c>
      <c r="I104" s="132">
        <v>0</v>
      </c>
      <c r="J104" s="68">
        <v>0.4166117995176524</v>
      </c>
    </row>
    <row r="105" spans="1:10" ht="12.75">
      <c r="A105" s="1" t="s">
        <v>124</v>
      </c>
      <c r="B105" s="36">
        <v>0.79</v>
      </c>
      <c r="C105" s="26">
        <v>1.29</v>
      </c>
      <c r="D105" s="32">
        <v>2.29</v>
      </c>
      <c r="E105" s="26">
        <v>0.52</v>
      </c>
      <c r="F105" s="32">
        <v>0.97</v>
      </c>
      <c r="G105" s="78">
        <v>1.5173529022190537</v>
      </c>
      <c r="H105" s="131">
        <v>0.9282060996400834</v>
      </c>
      <c r="I105" s="132">
        <v>2.210526315789474</v>
      </c>
      <c r="J105" s="68">
        <v>2.325666429479505</v>
      </c>
    </row>
    <row r="106" spans="1:10" ht="12.75">
      <c r="A106" s="1" t="s">
        <v>125</v>
      </c>
      <c r="B106" s="36">
        <v>10.23</v>
      </c>
      <c r="C106" s="26">
        <v>8.59</v>
      </c>
      <c r="D106" s="33">
        <v>8.7</v>
      </c>
      <c r="E106" s="26">
        <v>7.61</v>
      </c>
      <c r="F106" s="32">
        <v>4.68</v>
      </c>
      <c r="G106" s="78">
        <v>3.697294464075383</v>
      </c>
      <c r="H106" s="131">
        <v>2.216328850161015</v>
      </c>
      <c r="I106" s="132">
        <v>1.2631578947368423</v>
      </c>
      <c r="J106" s="68">
        <v>3.340243573899103</v>
      </c>
    </row>
    <row r="107" spans="1:10" ht="12.75">
      <c r="A107" s="1" t="s">
        <v>214</v>
      </c>
      <c r="B107" s="36"/>
      <c r="C107" s="26">
        <v>0.01</v>
      </c>
      <c r="D107" s="32"/>
      <c r="E107" s="26"/>
      <c r="F107" s="32"/>
      <c r="G107" s="78"/>
      <c r="H107" s="131">
        <v>0</v>
      </c>
      <c r="I107" s="132">
        <v>0</v>
      </c>
      <c r="J107" s="68"/>
    </row>
    <row r="108" spans="1:10" ht="12.75">
      <c r="A108" s="1" t="s">
        <v>126</v>
      </c>
      <c r="B108" s="36">
        <v>7.16</v>
      </c>
      <c r="C108" s="26">
        <v>3.98</v>
      </c>
      <c r="D108" s="32">
        <v>5.02</v>
      </c>
      <c r="E108" s="26">
        <v>4.32</v>
      </c>
      <c r="F108" s="33">
        <v>3.6</v>
      </c>
      <c r="G108" s="78">
        <v>3.4144346289752647</v>
      </c>
      <c r="H108" s="131">
        <v>2.7467323356696345</v>
      </c>
      <c r="I108" s="132">
        <v>0.05263157894736843</v>
      </c>
      <c r="J108" s="68">
        <v>1.1442770442694334</v>
      </c>
    </row>
    <row r="109" spans="1:10" ht="12.75">
      <c r="A109" s="1" t="s">
        <v>127</v>
      </c>
      <c r="B109" s="36">
        <v>2.11</v>
      </c>
      <c r="C109" s="29">
        <v>1.9</v>
      </c>
      <c r="D109" s="32">
        <v>2.39</v>
      </c>
      <c r="E109" s="29">
        <v>1.8</v>
      </c>
      <c r="F109" s="33">
        <v>2.3</v>
      </c>
      <c r="G109" s="78">
        <v>2.106434628975265</v>
      </c>
      <c r="H109" s="131">
        <v>2.0079560522826294</v>
      </c>
      <c r="I109" s="132">
        <v>3.578947368421053</v>
      </c>
      <c r="J109" s="68">
        <v>5.166101484694985</v>
      </c>
    </row>
    <row r="110" spans="1:10" ht="12.75">
      <c r="A110" s="1" t="s">
        <v>128</v>
      </c>
      <c r="B110" s="36">
        <v>2.85</v>
      </c>
      <c r="C110" s="26">
        <v>2.54</v>
      </c>
      <c r="D110" s="33">
        <v>5</v>
      </c>
      <c r="E110" s="26">
        <v>10.74</v>
      </c>
      <c r="F110" s="32">
        <v>23.02</v>
      </c>
      <c r="G110" s="78">
        <v>40.44371613663133</v>
      </c>
      <c r="H110" s="131">
        <v>60.200795605228265</v>
      </c>
      <c r="I110" s="132">
        <v>122.84210526315792</v>
      </c>
      <c r="J110" s="68">
        <v>99.2102633985578</v>
      </c>
    </row>
    <row r="111" spans="1:10" ht="12.75">
      <c r="A111" s="1" t="s">
        <v>129</v>
      </c>
      <c r="B111" s="36">
        <v>33.08</v>
      </c>
      <c r="C111" s="26">
        <v>33.74</v>
      </c>
      <c r="D111" s="33">
        <v>49.43</v>
      </c>
      <c r="E111" s="26">
        <v>40.04</v>
      </c>
      <c r="F111" s="32">
        <v>44.77</v>
      </c>
      <c r="G111" s="78">
        <v>57.653077738515904</v>
      </c>
      <c r="H111" s="131">
        <v>70.65732146239819</v>
      </c>
      <c r="I111" s="132">
        <v>154.47368421052633</v>
      </c>
      <c r="J111" s="68">
        <v>159.20536260440363</v>
      </c>
    </row>
    <row r="112" spans="1:10" ht="12.75">
      <c r="A112" s="1" t="s">
        <v>130</v>
      </c>
      <c r="B112" s="36"/>
      <c r="C112" s="26"/>
      <c r="D112" s="32">
        <v>0.02</v>
      </c>
      <c r="E112" s="26"/>
      <c r="F112" s="32">
        <v>0.04</v>
      </c>
      <c r="G112" s="78">
        <v>0.022944640753828034</v>
      </c>
      <c r="H112" s="131">
        <v>0</v>
      </c>
      <c r="I112" s="132">
        <v>0.10526315789473686</v>
      </c>
      <c r="J112" s="68"/>
    </row>
    <row r="113" spans="1:10" ht="12.75">
      <c r="A113" s="1" t="s">
        <v>131</v>
      </c>
      <c r="B113" s="36">
        <v>1.48</v>
      </c>
      <c r="C113" s="26">
        <v>1.13</v>
      </c>
      <c r="D113" s="32">
        <v>0.87</v>
      </c>
      <c r="E113" s="26">
        <v>0.96</v>
      </c>
      <c r="F113" s="32">
        <v>1.04</v>
      </c>
      <c r="G113" s="78">
        <v>1.2495936395759721</v>
      </c>
      <c r="H113" s="131">
        <v>0.7198333017616974</v>
      </c>
      <c r="I113" s="132">
        <v>2</v>
      </c>
      <c r="J113" s="68">
        <v>2.660233216592148</v>
      </c>
    </row>
    <row r="114" spans="1:10" ht="12.75">
      <c r="A114" s="1" t="s">
        <v>132</v>
      </c>
      <c r="B114" s="36">
        <v>0.09</v>
      </c>
      <c r="C114" s="26">
        <v>0.04</v>
      </c>
      <c r="D114" s="32">
        <v>0.11</v>
      </c>
      <c r="E114" s="26">
        <v>0.09</v>
      </c>
      <c r="F114" s="33">
        <v>0.1</v>
      </c>
      <c r="G114" s="78">
        <v>0.19702944640753828</v>
      </c>
      <c r="H114" s="131">
        <v>0.2652017427543095</v>
      </c>
      <c r="I114" s="132">
        <v>0.15789473684210528</v>
      </c>
      <c r="J114" s="68">
        <v>0.09112175030433649</v>
      </c>
    </row>
    <row r="115" spans="1:10" ht="12.75">
      <c r="A115" s="1" t="s">
        <v>133</v>
      </c>
      <c r="B115" s="36">
        <v>2.66</v>
      </c>
      <c r="C115" s="26">
        <v>1.93</v>
      </c>
      <c r="D115" s="32">
        <v>1.99</v>
      </c>
      <c r="E115" s="26">
        <v>2.07</v>
      </c>
      <c r="F115" s="33">
        <v>1.7</v>
      </c>
      <c r="G115" s="78">
        <v>2.141689045936396</v>
      </c>
      <c r="H115" s="131">
        <v>1.6290964197764728</v>
      </c>
      <c r="I115" s="132">
        <v>0.6842105263157896</v>
      </c>
      <c r="J115" s="68">
        <v>1.3952283097575737</v>
      </c>
    </row>
    <row r="116" spans="1:10" ht="12.75">
      <c r="A116" s="1" t="s">
        <v>134</v>
      </c>
      <c r="B116" s="36">
        <v>4.56</v>
      </c>
      <c r="C116" s="26">
        <v>5.73</v>
      </c>
      <c r="D116" s="32">
        <v>7.09</v>
      </c>
      <c r="E116" s="26">
        <v>12.12</v>
      </c>
      <c r="F116" s="32">
        <v>10.94</v>
      </c>
      <c r="G116" s="78">
        <v>12.16944522968198</v>
      </c>
      <c r="H116" s="131">
        <v>17.200227315779504</v>
      </c>
      <c r="I116" s="132">
        <v>28.315789473684216</v>
      </c>
      <c r="J116" s="68">
        <v>26.55870825214002</v>
      </c>
    </row>
    <row r="117" spans="1:10" ht="12.75">
      <c r="A117" s="1" t="s">
        <v>135</v>
      </c>
      <c r="B117" s="36">
        <v>0.01</v>
      </c>
      <c r="C117" s="26">
        <v>0.02</v>
      </c>
      <c r="D117" s="32"/>
      <c r="E117" s="26">
        <v>0.03</v>
      </c>
      <c r="F117" s="32">
        <v>0.04</v>
      </c>
      <c r="G117" s="78">
        <v>0.006999999999999999</v>
      </c>
      <c r="H117" s="131">
        <v>0</v>
      </c>
      <c r="I117" s="132">
        <v>0</v>
      </c>
      <c r="J117" s="68">
        <v>0.25720108679237985</v>
      </c>
    </row>
    <row r="118" spans="1:10" ht="12.75">
      <c r="A118" s="1" t="s">
        <v>136</v>
      </c>
      <c r="B118" s="37">
        <v>90.6</v>
      </c>
      <c r="C118" s="26">
        <v>44.43</v>
      </c>
      <c r="D118" s="33">
        <v>15.29</v>
      </c>
      <c r="E118" s="26">
        <v>13.13</v>
      </c>
      <c r="F118" s="32">
        <v>15.94</v>
      </c>
      <c r="G118" s="78">
        <v>37.92022732626619</v>
      </c>
      <c r="H118" s="131">
        <v>35.309717749573785</v>
      </c>
      <c r="I118" s="132">
        <v>54.736842105263165</v>
      </c>
      <c r="J118" s="68">
        <v>35.153513249258744</v>
      </c>
    </row>
    <row r="119" spans="1:10" ht="12.75">
      <c r="A119" s="1" t="s">
        <v>137</v>
      </c>
      <c r="B119" s="36">
        <v>0.25</v>
      </c>
      <c r="C119" s="26">
        <v>0.05</v>
      </c>
      <c r="D119" s="32">
        <v>0.03</v>
      </c>
      <c r="E119" s="26">
        <v>0.02</v>
      </c>
      <c r="F119" s="32"/>
      <c r="G119" s="78">
        <v>0.004</v>
      </c>
      <c r="H119" s="131">
        <v>0</v>
      </c>
      <c r="I119" s="132">
        <v>0.10526315789473686</v>
      </c>
      <c r="J119" s="68">
        <v>0.007558578987150415</v>
      </c>
    </row>
    <row r="120" spans="1:10" ht="12.75">
      <c r="A120" s="1" t="s">
        <v>138</v>
      </c>
      <c r="B120" s="36">
        <v>47.42</v>
      </c>
      <c r="C120" s="26">
        <v>53.63</v>
      </c>
      <c r="D120" s="33">
        <v>40.11</v>
      </c>
      <c r="E120" s="26">
        <v>41.99</v>
      </c>
      <c r="F120" s="32">
        <v>24.56</v>
      </c>
      <c r="G120" s="78">
        <v>23.514391048292115</v>
      </c>
      <c r="H120" s="131">
        <v>32.619814358780076</v>
      </c>
      <c r="I120" s="132">
        <v>33.21052631578948</v>
      </c>
      <c r="J120" s="68">
        <v>37.26285210111986</v>
      </c>
    </row>
    <row r="121" spans="1:10" ht="12.75">
      <c r="A121" s="1" t="s">
        <v>139</v>
      </c>
      <c r="B121" s="36">
        <v>0.03</v>
      </c>
      <c r="C121" s="26">
        <v>0.18</v>
      </c>
      <c r="D121" s="32">
        <v>0.28</v>
      </c>
      <c r="E121" s="26">
        <v>0.75</v>
      </c>
      <c r="F121" s="33">
        <v>0.9</v>
      </c>
      <c r="G121" s="78">
        <v>2.4040471142520614</v>
      </c>
      <c r="H121" s="131">
        <v>6.118583064974427</v>
      </c>
      <c r="I121" s="132">
        <v>4.736842105263158</v>
      </c>
      <c r="J121" s="68">
        <v>5.8694479982249215</v>
      </c>
    </row>
    <row r="122" spans="1:10" ht="12.75">
      <c r="A122" s="1" t="s">
        <v>140</v>
      </c>
      <c r="B122" s="37">
        <v>2.5</v>
      </c>
      <c r="C122" s="29">
        <v>1.02</v>
      </c>
      <c r="D122" s="32">
        <v>0.46</v>
      </c>
      <c r="E122" s="26">
        <v>0.13</v>
      </c>
      <c r="F122" s="32">
        <v>0.01</v>
      </c>
      <c r="G122" s="78">
        <v>0.099</v>
      </c>
      <c r="H122" s="131">
        <v>0.8903201363894677</v>
      </c>
      <c r="I122" s="132">
        <v>4.105263157894737</v>
      </c>
      <c r="J122" s="68">
        <v>0.6653120017911859</v>
      </c>
    </row>
    <row r="123" spans="1:10" ht="12.75">
      <c r="A123" s="1" t="s">
        <v>141</v>
      </c>
      <c r="B123" s="36">
        <v>27.78</v>
      </c>
      <c r="C123" s="26">
        <v>43.99</v>
      </c>
      <c r="D123" s="33">
        <v>62.92</v>
      </c>
      <c r="E123" s="29">
        <v>37.8</v>
      </c>
      <c r="F123" s="33">
        <v>16.8</v>
      </c>
      <c r="G123" s="78">
        <v>10.316457008244994</v>
      </c>
      <c r="H123" s="131">
        <v>14.680810759613564</v>
      </c>
      <c r="I123" s="132">
        <v>10.842105263157896</v>
      </c>
      <c r="J123" s="68">
        <v>9.287999577975985</v>
      </c>
    </row>
    <row r="124" spans="1:10" ht="12.75">
      <c r="A124" s="1" t="s">
        <v>142</v>
      </c>
      <c r="B124" s="36"/>
      <c r="C124" s="26">
        <v>0.02</v>
      </c>
      <c r="D124" s="32"/>
      <c r="E124" s="26">
        <v>0.14</v>
      </c>
      <c r="F124" s="32">
        <v>0.09</v>
      </c>
      <c r="G124" s="78">
        <v>2.496676089517079</v>
      </c>
      <c r="H124" s="131">
        <v>25.34570941466187</v>
      </c>
      <c r="I124" s="132">
        <v>30.21052631578948</v>
      </c>
      <c r="J124" s="68">
        <v>39.65219261208302</v>
      </c>
    </row>
    <row r="125" spans="1:10" ht="12.75">
      <c r="A125" s="1" t="s">
        <v>143</v>
      </c>
      <c r="B125" s="36">
        <v>0.56</v>
      </c>
      <c r="C125" s="26">
        <v>1.74</v>
      </c>
      <c r="D125" s="32">
        <v>0.97</v>
      </c>
      <c r="E125" s="26">
        <v>1.25</v>
      </c>
      <c r="F125" s="33">
        <v>0.44</v>
      </c>
      <c r="G125" s="78">
        <v>0.33453121319199053</v>
      </c>
      <c r="H125" s="131">
        <v>0.5493464671339269</v>
      </c>
      <c r="I125" s="132">
        <v>7.842105263157896</v>
      </c>
      <c r="J125" s="68">
        <v>4.575537667858241</v>
      </c>
    </row>
    <row r="126" spans="1:10" ht="12.75">
      <c r="A126" s="1" t="s">
        <v>144</v>
      </c>
      <c r="B126" s="36">
        <v>0.53</v>
      </c>
      <c r="C126" s="26">
        <v>1.94</v>
      </c>
      <c r="D126" s="33">
        <v>1.7</v>
      </c>
      <c r="E126" s="26">
        <v>1.31</v>
      </c>
      <c r="F126" s="32">
        <v>0.75</v>
      </c>
      <c r="G126" s="78">
        <v>0.3024723203769141</v>
      </c>
      <c r="H126" s="131">
        <v>0.4546315590073878</v>
      </c>
      <c r="I126" s="132">
        <v>1.0526315789473686</v>
      </c>
      <c r="J126" s="68">
        <v>1.4176946454897592</v>
      </c>
    </row>
    <row r="127" spans="1:10" ht="12.75">
      <c r="A127" s="1" t="s">
        <v>145</v>
      </c>
      <c r="B127" s="36">
        <v>0.11</v>
      </c>
      <c r="C127" s="26"/>
      <c r="D127" s="32"/>
      <c r="E127" s="26">
        <v>0.01</v>
      </c>
      <c r="F127" s="33">
        <v>0.03</v>
      </c>
      <c r="G127" s="78"/>
      <c r="H127" s="131">
        <v>0.018942981625307824</v>
      </c>
      <c r="I127" s="132">
        <v>0</v>
      </c>
      <c r="J127" s="68">
        <v>0.07558578987150415</v>
      </c>
    </row>
    <row r="128" spans="1:10" ht="12.75">
      <c r="A128" s="1" t="s">
        <v>146</v>
      </c>
      <c r="B128" s="36">
        <v>7.38</v>
      </c>
      <c r="C128" s="26">
        <v>3.47</v>
      </c>
      <c r="D128" s="32">
        <v>5.97</v>
      </c>
      <c r="E128" s="26">
        <v>17.45</v>
      </c>
      <c r="F128" s="32">
        <v>34.78</v>
      </c>
      <c r="G128" s="78">
        <v>69.49336395759717</v>
      </c>
      <c r="H128" s="131">
        <v>39.98863421102482</v>
      </c>
      <c r="I128" s="132">
        <v>46.26315789473685</v>
      </c>
      <c r="J128" s="68">
        <v>112.18646293537836</v>
      </c>
    </row>
    <row r="129" spans="1:10" ht="12.75">
      <c r="A129" s="1" t="s">
        <v>147</v>
      </c>
      <c r="B129" s="36">
        <v>1.01</v>
      </c>
      <c r="C129" s="26">
        <v>1.17</v>
      </c>
      <c r="D129" s="32">
        <v>0.42</v>
      </c>
      <c r="E129" s="29">
        <v>0.3</v>
      </c>
      <c r="F129" s="32">
        <v>0.74</v>
      </c>
      <c r="G129" s="78">
        <v>1.4537926972909305</v>
      </c>
      <c r="H129" s="131">
        <v>2.34892972153817</v>
      </c>
      <c r="I129" s="132">
        <v>1.0526315789473686</v>
      </c>
      <c r="J129" s="68">
        <v>1.668541210363267</v>
      </c>
    </row>
    <row r="130" spans="1:10" ht="12.75">
      <c r="A130" s="1" t="s">
        <v>148</v>
      </c>
      <c r="B130" s="36">
        <v>27.38</v>
      </c>
      <c r="C130" s="26">
        <v>3.55</v>
      </c>
      <c r="D130" s="32">
        <v>4.02</v>
      </c>
      <c r="E130" s="26">
        <v>3.81</v>
      </c>
      <c r="F130" s="32">
        <v>7.25</v>
      </c>
      <c r="G130" s="78">
        <v>10.572916372202593</v>
      </c>
      <c r="H130" s="131">
        <v>23.451411252131088</v>
      </c>
      <c r="I130" s="132">
        <v>27.73684210526316</v>
      </c>
      <c r="J130" s="68">
        <v>24.90357677434319</v>
      </c>
    </row>
    <row r="131" spans="1:10" ht="12.75">
      <c r="A131" s="1" t="s">
        <v>149</v>
      </c>
      <c r="B131" s="36">
        <v>0.25</v>
      </c>
      <c r="C131" s="26">
        <v>0.45</v>
      </c>
      <c r="D131" s="32">
        <v>0.11</v>
      </c>
      <c r="E131" s="26">
        <v>4.73</v>
      </c>
      <c r="F131" s="32">
        <v>0.36</v>
      </c>
      <c r="G131" s="78">
        <v>0.03241696113074204</v>
      </c>
      <c r="H131" s="131">
        <v>0.018942981625307824</v>
      </c>
      <c r="I131" s="132">
        <v>0</v>
      </c>
      <c r="J131" s="68">
        <v>0.007558578987150415</v>
      </c>
    </row>
    <row r="132" spans="1:10" ht="12.75">
      <c r="A132" s="1" t="s">
        <v>150</v>
      </c>
      <c r="B132" s="36">
        <v>0.16</v>
      </c>
      <c r="C132" s="26">
        <v>0.07</v>
      </c>
      <c r="D132" s="32">
        <v>0.07</v>
      </c>
      <c r="E132" s="26">
        <v>0.23</v>
      </c>
      <c r="F132" s="32">
        <v>0.06</v>
      </c>
      <c r="G132" s="78">
        <v>0.061</v>
      </c>
      <c r="H132" s="131">
        <v>0</v>
      </c>
      <c r="I132" s="132">
        <v>0</v>
      </c>
      <c r="J132" s="68">
        <v>0.01522185858893371</v>
      </c>
    </row>
    <row r="133" spans="1:10" ht="12.75">
      <c r="A133" s="1" t="s">
        <v>151</v>
      </c>
      <c r="B133" s="36">
        <v>55.41</v>
      </c>
      <c r="C133" s="26">
        <v>7.07</v>
      </c>
      <c r="D133" s="33">
        <v>16.46</v>
      </c>
      <c r="E133" s="26">
        <v>19.06</v>
      </c>
      <c r="F133" s="32">
        <v>10.91</v>
      </c>
      <c r="G133" s="78">
        <v>14.193605418138986</v>
      </c>
      <c r="H133" s="131">
        <v>15.400644061375262</v>
      </c>
      <c r="I133" s="132">
        <v>5.789473684210527</v>
      </c>
      <c r="J133" s="68">
        <v>19.149412206722506</v>
      </c>
    </row>
    <row r="134" spans="1:10" ht="12.75">
      <c r="A134" s="1" t="s">
        <v>152</v>
      </c>
      <c r="B134" s="36">
        <v>0.04</v>
      </c>
      <c r="C134" s="26">
        <v>0.01</v>
      </c>
      <c r="D134" s="32">
        <v>0.03</v>
      </c>
      <c r="E134" s="26">
        <v>0.05</v>
      </c>
      <c r="F134" s="32">
        <v>0.03</v>
      </c>
      <c r="G134" s="78">
        <v>0.015472320376914015</v>
      </c>
      <c r="H134" s="131">
        <v>0.24625876112900172</v>
      </c>
      <c r="I134" s="132">
        <v>0.10526315789473686</v>
      </c>
      <c r="J134" s="68">
        <v>0.060520982204519756</v>
      </c>
    </row>
    <row r="135" spans="1:10" ht="12.75">
      <c r="A135" s="1" t="s">
        <v>210</v>
      </c>
      <c r="B135" s="36">
        <v>0.04</v>
      </c>
      <c r="C135" s="26"/>
      <c r="D135" s="32"/>
      <c r="E135" s="26"/>
      <c r="F135" s="32"/>
      <c r="G135" s="78"/>
      <c r="H135" s="131">
        <v>0</v>
      </c>
      <c r="I135" s="132">
        <v>0.05263157894736843</v>
      </c>
      <c r="J135" s="68"/>
    </row>
    <row r="136" spans="1:10" ht="12.75">
      <c r="A136" s="1" t="s">
        <v>153</v>
      </c>
      <c r="B136" s="36">
        <v>2.07</v>
      </c>
      <c r="C136" s="26">
        <v>1.51</v>
      </c>
      <c r="D136" s="32">
        <v>0.99</v>
      </c>
      <c r="E136" s="26">
        <v>0.51</v>
      </c>
      <c r="F136" s="33">
        <v>1.2</v>
      </c>
      <c r="G136" s="78">
        <v>1.4846042402826858</v>
      </c>
      <c r="H136" s="131">
        <v>0</v>
      </c>
      <c r="I136" s="132">
        <v>4</v>
      </c>
      <c r="J136" s="68">
        <v>5.661689763219561</v>
      </c>
    </row>
    <row r="137" spans="1:10" ht="12.75">
      <c r="A137" s="1" t="s">
        <v>154</v>
      </c>
      <c r="B137" s="36">
        <v>2.24</v>
      </c>
      <c r="C137" s="26">
        <v>1.56</v>
      </c>
      <c r="D137" s="32">
        <v>1.05</v>
      </c>
      <c r="E137" s="26">
        <v>0.88</v>
      </c>
      <c r="F137" s="32">
        <v>2.62</v>
      </c>
      <c r="G137" s="78">
        <v>2.0387338044758545</v>
      </c>
      <c r="H137" s="131">
        <v>0.13260087137715476</v>
      </c>
      <c r="I137" s="132">
        <v>1.2631578947368423</v>
      </c>
      <c r="J137" s="68">
        <v>1.0061809605153849</v>
      </c>
    </row>
    <row r="138" spans="1:10" ht="12.75">
      <c r="A138" s="1" t="s">
        <v>155</v>
      </c>
      <c r="B138" s="36">
        <v>0.12</v>
      </c>
      <c r="C138" s="26"/>
      <c r="D138" s="32">
        <v>0.08</v>
      </c>
      <c r="E138" s="26">
        <v>0.14</v>
      </c>
      <c r="F138" s="32">
        <v>0.05</v>
      </c>
      <c r="G138" s="78">
        <v>0.020999999999999998</v>
      </c>
      <c r="H138" s="131">
        <v>0.018942981625307824</v>
      </c>
      <c r="I138" s="132">
        <v>1.210526315789474</v>
      </c>
      <c r="J138" s="68">
        <v>1.4108689708050393</v>
      </c>
    </row>
    <row r="139" spans="1:10" ht="12.75">
      <c r="A139" s="1" t="s">
        <v>156</v>
      </c>
      <c r="B139" s="37">
        <v>0.5</v>
      </c>
      <c r="C139" s="26">
        <v>0.13</v>
      </c>
      <c r="D139" s="32">
        <v>0.29</v>
      </c>
      <c r="E139" s="26">
        <v>0.12</v>
      </c>
      <c r="F139" s="32">
        <v>0.06</v>
      </c>
      <c r="G139" s="78">
        <v>0.05747232037691402</v>
      </c>
      <c r="H139" s="131">
        <v>0</v>
      </c>
      <c r="I139" s="132">
        <v>0</v>
      </c>
      <c r="J139" s="68">
        <v>0.3881573940178096</v>
      </c>
    </row>
    <row r="140" spans="1:10" ht="12.75">
      <c r="A140" s="1" t="s">
        <v>157</v>
      </c>
      <c r="B140" s="36">
        <v>16.38</v>
      </c>
      <c r="C140" s="29">
        <v>11.5</v>
      </c>
      <c r="D140" s="33">
        <v>16.05</v>
      </c>
      <c r="E140" s="26">
        <v>18.07</v>
      </c>
      <c r="F140" s="33">
        <v>15.9</v>
      </c>
      <c r="G140" s="78">
        <v>10.701090694935218</v>
      </c>
      <c r="H140" s="131">
        <v>10.740670581549537</v>
      </c>
      <c r="I140" s="132">
        <v>22.052631578947373</v>
      </c>
      <c r="J140" s="68">
        <v>19.035167728371167</v>
      </c>
    </row>
    <row r="141" spans="1:10" ht="12.75">
      <c r="A141" s="1" t="s">
        <v>158</v>
      </c>
      <c r="B141" s="36"/>
      <c r="C141" s="26">
        <v>0.11</v>
      </c>
      <c r="D141" s="32">
        <v>0.01</v>
      </c>
      <c r="E141" s="26">
        <v>0.13</v>
      </c>
      <c r="F141" s="32">
        <v>0.03</v>
      </c>
      <c r="G141" s="78"/>
      <c r="H141" s="131">
        <v>0</v>
      </c>
      <c r="I141" s="132">
        <v>0</v>
      </c>
      <c r="J141" s="68">
        <v>0</v>
      </c>
    </row>
    <row r="142" spans="1:10" ht="12.75">
      <c r="A142" s="1" t="s">
        <v>159</v>
      </c>
      <c r="B142" s="36">
        <v>45.28</v>
      </c>
      <c r="C142" s="26">
        <v>65.21</v>
      </c>
      <c r="D142" s="33">
        <v>75.44</v>
      </c>
      <c r="E142" s="26">
        <v>78.62</v>
      </c>
      <c r="F142" s="32">
        <v>49.23</v>
      </c>
      <c r="G142" s="78">
        <v>50.732658421672554</v>
      </c>
      <c r="H142" s="131">
        <v>66.24360674370146</v>
      </c>
      <c r="I142" s="132">
        <v>116.89473684210527</v>
      </c>
      <c r="J142" s="68">
        <v>154.92347391807016</v>
      </c>
    </row>
    <row r="143" spans="1:10" ht="13.5" thickBot="1">
      <c r="A143" s="1" t="s">
        <v>160</v>
      </c>
      <c r="B143" s="38">
        <v>0.01</v>
      </c>
      <c r="C143" s="30">
        <v>0.05</v>
      </c>
      <c r="D143" s="34">
        <v>0.01</v>
      </c>
      <c r="E143" s="30">
        <v>0.08</v>
      </c>
      <c r="F143" s="34">
        <v>0.16</v>
      </c>
      <c r="G143" s="79">
        <v>0.08325088339222617</v>
      </c>
      <c r="H143" s="133">
        <v>0</v>
      </c>
      <c r="I143" s="134">
        <v>0.05263157894736843</v>
      </c>
      <c r="J143" s="69">
        <v>0.09080764846043787</v>
      </c>
    </row>
    <row r="144" spans="1:10" ht="12.75">
      <c r="A144" s="1" t="s">
        <v>161</v>
      </c>
      <c r="B144" s="19">
        <f aca="true" t="shared" si="0" ref="B144:G144">SUM(B4:B143)</f>
        <v>535.26</v>
      </c>
      <c r="C144" s="19">
        <f t="shared" si="0"/>
        <v>397.12000000000006</v>
      </c>
      <c r="D144" s="19">
        <f t="shared" si="0"/>
        <v>387.50000000000006</v>
      </c>
      <c r="E144" s="19">
        <f t="shared" si="0"/>
        <v>462.73</v>
      </c>
      <c r="F144" s="19">
        <f t="shared" si="0"/>
        <v>454.55000000000007</v>
      </c>
      <c r="G144" s="19">
        <f t="shared" si="0"/>
        <v>530.6337470971358</v>
      </c>
      <c r="H144" s="11">
        <v>560.7311990907369</v>
      </c>
      <c r="I144" s="135">
        <f>SUM(I4:I143)</f>
        <v>1470.7368421052633</v>
      </c>
      <c r="J144" s="135">
        <f>SUM(J4:J143)</f>
        <v>1940.5985935485887</v>
      </c>
    </row>
    <row r="145" spans="1:10" ht="12.75">
      <c r="A145" s="1" t="s">
        <v>162</v>
      </c>
      <c r="B145" s="21"/>
      <c r="C145" s="21"/>
      <c r="D145" s="21"/>
      <c r="E145" s="21"/>
      <c r="F145" s="21"/>
      <c r="G145" s="21"/>
      <c r="H145" s="57">
        <v>82</v>
      </c>
      <c r="I145" s="54">
        <f>COUNTIF(I4:I143,"&gt;0")</f>
        <v>83</v>
      </c>
      <c r="J145" s="63"/>
    </row>
    <row r="146" ht="12.75">
      <c r="J146" s="6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22">
      <selection activeCell="A37" sqref="A37"/>
    </sheetView>
  </sheetViews>
  <sheetFormatPr defaultColWidth="9.140625" defaultRowHeight="12.75"/>
  <cols>
    <col min="1" max="1" width="29.57421875" style="0" customWidth="1"/>
  </cols>
  <sheetData>
    <row r="1" spans="1:4" ht="12.75">
      <c r="A1" s="111" t="s">
        <v>163</v>
      </c>
      <c r="B1" s="111" t="s">
        <v>164</v>
      </c>
      <c r="C1" s="82"/>
      <c r="D1" s="82"/>
    </row>
    <row r="2" spans="1:2" s="1" customFormat="1" ht="12.75">
      <c r="A2" s="1" t="s">
        <v>286</v>
      </c>
      <c r="B2" s="1" t="s">
        <v>287</v>
      </c>
    </row>
    <row r="3" spans="1:2" s="1" customFormat="1" ht="12.75">
      <c r="A3" s="1" t="s">
        <v>328</v>
      </c>
      <c r="B3" s="1" t="s">
        <v>276</v>
      </c>
    </row>
    <row r="4" spans="1:2" s="1" customFormat="1" ht="12.75">
      <c r="A4" s="1" t="s">
        <v>263</v>
      </c>
      <c r="B4" s="1" t="s">
        <v>341</v>
      </c>
    </row>
    <row r="5" spans="1:2" s="1" customFormat="1" ht="12.75">
      <c r="A5" s="1" t="s">
        <v>165</v>
      </c>
      <c r="B5" s="1" t="s">
        <v>369</v>
      </c>
    </row>
    <row r="6" spans="1:2" s="1" customFormat="1" ht="12.75">
      <c r="A6" s="1" t="s">
        <v>410</v>
      </c>
      <c r="B6" s="1" t="s">
        <v>411</v>
      </c>
    </row>
    <row r="7" spans="1:2" s="1" customFormat="1" ht="12.75">
      <c r="A7" s="1" t="s">
        <v>418</v>
      </c>
      <c r="B7" s="1" t="s">
        <v>417</v>
      </c>
    </row>
    <row r="8" spans="1:2" s="1" customFormat="1" ht="12.75">
      <c r="A8" s="1" t="s">
        <v>275</v>
      </c>
      <c r="B8" s="1" t="s">
        <v>276</v>
      </c>
    </row>
    <row r="9" spans="1:2" s="1" customFormat="1" ht="12.75">
      <c r="A9" s="1" t="s">
        <v>332</v>
      </c>
      <c r="B9" s="1" t="s">
        <v>353</v>
      </c>
    </row>
    <row r="10" spans="1:2" s="1" customFormat="1" ht="12.75">
      <c r="A10" s="1" t="s">
        <v>166</v>
      </c>
      <c r="B10" s="1" t="s">
        <v>189</v>
      </c>
    </row>
    <row r="11" spans="1:2" s="1" customFormat="1" ht="12.75">
      <c r="A11" s="1" t="s">
        <v>267</v>
      </c>
      <c r="B11" s="1" t="s">
        <v>268</v>
      </c>
    </row>
    <row r="12" spans="1:8" s="82" customFormat="1" ht="12.75">
      <c r="A12" s="1" t="s">
        <v>167</v>
      </c>
      <c r="B12" s="1" t="s">
        <v>304</v>
      </c>
      <c r="C12" s="1"/>
      <c r="H12" s="82" t="s">
        <v>194</v>
      </c>
    </row>
    <row r="13" spans="1:11" s="1" customFormat="1" ht="12.75">
      <c r="A13" s="1" t="s">
        <v>364</v>
      </c>
      <c r="B13" s="1" t="s">
        <v>365</v>
      </c>
      <c r="G13" s="82"/>
      <c r="H13" s="82" t="s">
        <v>196</v>
      </c>
      <c r="I13" s="82"/>
      <c r="J13" s="82"/>
      <c r="K13" s="82"/>
    </row>
    <row r="14" spans="1:8" s="82" customFormat="1" ht="12.75">
      <c r="A14" s="1" t="s">
        <v>168</v>
      </c>
      <c r="B14" s="1" t="s">
        <v>259</v>
      </c>
      <c r="C14" s="1"/>
      <c r="H14" s="82" t="s">
        <v>195</v>
      </c>
    </row>
    <row r="15" spans="1:4" s="1" customFormat="1" ht="12.75">
      <c r="A15" s="1" t="s">
        <v>201</v>
      </c>
      <c r="B15" s="1" t="s">
        <v>260</v>
      </c>
      <c r="C15" s="82"/>
      <c r="D15" s="82"/>
    </row>
    <row r="16" spans="1:4" s="1" customFormat="1" ht="12.75">
      <c r="A16" s="1" t="s">
        <v>413</v>
      </c>
      <c r="B16" s="1" t="s">
        <v>414</v>
      </c>
      <c r="C16" s="82"/>
      <c r="D16" s="82"/>
    </row>
    <row r="17" spans="1:2" s="1" customFormat="1" ht="12.75">
      <c r="A17" s="1" t="s">
        <v>343</v>
      </c>
      <c r="B17" s="1" t="s">
        <v>344</v>
      </c>
    </row>
    <row r="18" spans="1:2" s="1" customFormat="1" ht="12.75">
      <c r="A18" s="1" t="s">
        <v>169</v>
      </c>
      <c r="B18" s="1" t="s">
        <v>355</v>
      </c>
    </row>
    <row r="19" spans="1:2" s="1" customFormat="1" ht="12.75">
      <c r="A19" s="1" t="s">
        <v>356</v>
      </c>
      <c r="B19" s="1" t="s">
        <v>325</v>
      </c>
    </row>
    <row r="20" spans="1:2" s="1" customFormat="1" ht="12.75">
      <c r="A20" s="1" t="s">
        <v>324</v>
      </c>
      <c r="B20" s="1" t="s">
        <v>325</v>
      </c>
    </row>
    <row r="21" spans="1:2" s="1" customFormat="1" ht="12.75">
      <c r="A21" s="1" t="s">
        <v>288</v>
      </c>
      <c r="B21" s="1" t="s">
        <v>287</v>
      </c>
    </row>
    <row r="22" spans="1:2" s="1" customFormat="1" ht="12.75">
      <c r="A22" s="1" t="s">
        <v>170</v>
      </c>
      <c r="B22" s="1" t="s">
        <v>333</v>
      </c>
    </row>
    <row r="23" spans="1:2" s="1" customFormat="1" ht="12.75">
      <c r="A23" s="1" t="s">
        <v>224</v>
      </c>
      <c r="B23" s="1" t="s">
        <v>300</v>
      </c>
    </row>
    <row r="24" spans="1:2" s="1" customFormat="1" ht="12.75">
      <c r="A24" s="1" t="s">
        <v>171</v>
      </c>
      <c r="B24" s="1" t="s">
        <v>329</v>
      </c>
    </row>
    <row r="25" spans="1:2" s="1" customFormat="1" ht="12.75">
      <c r="A25" s="1" t="s">
        <v>172</v>
      </c>
      <c r="B25" s="1" t="s">
        <v>400</v>
      </c>
    </row>
    <row r="26" spans="1:2" s="1" customFormat="1" ht="12.75">
      <c r="A26" s="1" t="s">
        <v>445</v>
      </c>
      <c r="B26" s="1" t="s">
        <v>446</v>
      </c>
    </row>
    <row r="27" spans="1:2" s="1" customFormat="1" ht="12.75">
      <c r="A27" s="1" t="s">
        <v>281</v>
      </c>
      <c r="B27" s="1" t="s">
        <v>337</v>
      </c>
    </row>
    <row r="28" spans="1:2" s="1" customFormat="1" ht="12.75">
      <c r="A28" s="1" t="s">
        <v>245</v>
      </c>
      <c r="B28" s="1" t="s">
        <v>320</v>
      </c>
    </row>
    <row r="29" spans="1:2" s="1" customFormat="1" ht="12.75">
      <c r="A29" s="1" t="s">
        <v>208</v>
      </c>
      <c r="B29" s="1" t="s">
        <v>380</v>
      </c>
    </row>
    <row r="30" spans="1:2" s="1" customFormat="1" ht="12.75">
      <c r="A30" s="1" t="s">
        <v>429</v>
      </c>
      <c r="B30" s="1" t="s">
        <v>430</v>
      </c>
    </row>
    <row r="31" spans="1:4" s="1" customFormat="1" ht="12.75">
      <c r="A31" s="1" t="s">
        <v>401</v>
      </c>
      <c r="B31" s="1" t="s">
        <v>402</v>
      </c>
      <c r="C31" s="82"/>
      <c r="D31" s="82"/>
    </row>
    <row r="32" spans="1:4" s="1" customFormat="1" ht="12.75">
      <c r="A32" s="1" t="s">
        <v>451</v>
      </c>
      <c r="B32" s="1" t="s">
        <v>452</v>
      </c>
      <c r="C32" s="82"/>
      <c r="D32" s="82"/>
    </row>
    <row r="33" spans="1:4" s="1" customFormat="1" ht="12.75">
      <c r="A33" s="1" t="s">
        <v>420</v>
      </c>
      <c r="B33" s="1" t="s">
        <v>421</v>
      </c>
      <c r="C33" s="82"/>
      <c r="D33" s="82"/>
    </row>
    <row r="34" spans="1:2" s="1" customFormat="1" ht="12.75">
      <c r="A34" s="1" t="s">
        <v>173</v>
      </c>
      <c r="B34" s="1" t="s">
        <v>352</v>
      </c>
    </row>
    <row r="35" spans="1:2" s="1" customFormat="1" ht="12.75">
      <c r="A35" s="1" t="s">
        <v>436</v>
      </c>
      <c r="B35" s="1" t="s">
        <v>437</v>
      </c>
    </row>
    <row r="36" spans="1:2" s="1" customFormat="1" ht="12.75">
      <c r="A36" s="1" t="s">
        <v>174</v>
      </c>
      <c r="B36" s="1" t="s">
        <v>362</v>
      </c>
    </row>
    <row r="37" spans="1:2" s="1" customFormat="1" ht="12.75">
      <c r="A37" s="1" t="s">
        <v>204</v>
      </c>
      <c r="B37" s="1" t="s">
        <v>261</v>
      </c>
    </row>
    <row r="38" spans="1:2" s="1" customFormat="1" ht="12.75">
      <c r="A38" s="1" t="s">
        <v>205</v>
      </c>
      <c r="B38" s="1" t="s">
        <v>261</v>
      </c>
    </row>
    <row r="39" spans="1:2" s="1" customFormat="1" ht="12.75">
      <c r="A39" s="1" t="s">
        <v>264</v>
      </c>
      <c r="B39" s="1" t="s">
        <v>372</v>
      </c>
    </row>
    <row r="40" spans="1:2" s="1" customFormat="1" ht="12.75">
      <c r="A40" s="1" t="s">
        <v>192</v>
      </c>
      <c r="B40" s="1" t="s">
        <v>298</v>
      </c>
    </row>
    <row r="41" spans="1:2" s="1" customFormat="1" ht="12.75">
      <c r="A41" s="1" t="s">
        <v>297</v>
      </c>
      <c r="B41" s="1" t="s">
        <v>374</v>
      </c>
    </row>
    <row r="42" spans="1:2" s="1" customFormat="1" ht="12.75">
      <c r="A42" s="1" t="s">
        <v>175</v>
      </c>
      <c r="B42" s="1" t="s">
        <v>176</v>
      </c>
    </row>
    <row r="43" spans="1:2" s="1" customFormat="1" ht="12.75">
      <c r="A43" s="1" t="s">
        <v>177</v>
      </c>
      <c r="B43" s="1" t="s">
        <v>189</v>
      </c>
    </row>
    <row r="44" spans="1:2" s="1" customFormat="1" ht="12.75">
      <c r="A44" s="1" t="s">
        <v>178</v>
      </c>
      <c r="B44" s="1" t="s">
        <v>379</v>
      </c>
    </row>
    <row r="45" spans="1:2" s="1" customFormat="1" ht="12.75">
      <c r="A45" s="1" t="s">
        <v>346</v>
      </c>
      <c r="B45" s="1" t="s">
        <v>347</v>
      </c>
    </row>
    <row r="46" spans="1:2" s="1" customFormat="1" ht="12.75">
      <c r="A46" s="1" t="s">
        <v>448</v>
      </c>
      <c r="B46" s="1" t="s">
        <v>449</v>
      </c>
    </row>
    <row r="47" spans="1:2" s="1" customFormat="1" ht="12.75">
      <c r="A47" s="1" t="s">
        <v>359</v>
      </c>
      <c r="B47" s="1" t="s">
        <v>360</v>
      </c>
    </row>
    <row r="48" spans="1:2" s="1" customFormat="1" ht="12.75">
      <c r="A48" s="1" t="s">
        <v>442</v>
      </c>
      <c r="B48" s="1" t="s">
        <v>443</v>
      </c>
    </row>
    <row r="49" spans="1:2" s="1" customFormat="1" ht="12.75">
      <c r="A49" s="1" t="s">
        <v>426</v>
      </c>
      <c r="B49" s="1" t="s">
        <v>427</v>
      </c>
    </row>
    <row r="50" spans="1:2" s="1" customFormat="1" ht="12.75">
      <c r="A50" s="1" t="s">
        <v>258</v>
      </c>
      <c r="B50" s="1" t="s">
        <v>373</v>
      </c>
    </row>
    <row r="51" spans="1:2" s="1" customFormat="1" ht="12.75">
      <c r="A51" s="1" t="s">
        <v>441</v>
      </c>
      <c r="B51" s="1" t="s">
        <v>408</v>
      </c>
    </row>
    <row r="52" spans="1:2" s="1" customFormat="1" ht="12.75">
      <c r="A52" s="1" t="s">
        <v>407</v>
      </c>
      <c r="B52" s="1" t="s">
        <v>408</v>
      </c>
    </row>
    <row r="53" spans="1:2" s="1" customFormat="1" ht="12.75">
      <c r="A53" s="1" t="s">
        <v>188</v>
      </c>
      <c r="B53" s="1" t="s">
        <v>314</v>
      </c>
    </row>
    <row r="54" spans="1:2" s="1" customFormat="1" ht="12.75">
      <c r="A54" s="1" t="s">
        <v>432</v>
      </c>
      <c r="B54" s="1" t="s">
        <v>433</v>
      </c>
    </row>
    <row r="55" spans="1:2" s="1" customFormat="1" ht="12.75">
      <c r="A55" s="1" t="s">
        <v>272</v>
      </c>
      <c r="B55" s="1" t="s">
        <v>357</v>
      </c>
    </row>
    <row r="56" spans="1:2" s="1" customFormat="1" ht="12.75">
      <c r="A56" s="1" t="s">
        <v>303</v>
      </c>
      <c r="B56" s="1" t="s">
        <v>348</v>
      </c>
    </row>
    <row r="57" spans="1:2" s="1" customFormat="1" ht="12.75">
      <c r="A57" s="1" t="s">
        <v>306</v>
      </c>
      <c r="B57" s="1" t="s">
        <v>311</v>
      </c>
    </row>
    <row r="58" spans="1:2" s="1" customFormat="1" ht="12.75">
      <c r="A58" s="1" t="s">
        <v>439</v>
      </c>
      <c r="B58" s="1" t="s">
        <v>433</v>
      </c>
    </row>
    <row r="59" spans="1:2" s="1" customFormat="1" ht="12.75">
      <c r="A59" s="1" t="s">
        <v>179</v>
      </c>
      <c r="B59" s="1" t="s">
        <v>313</v>
      </c>
    </row>
    <row r="60" spans="1:2" s="1" customFormat="1" ht="12.75">
      <c r="A60" s="1" t="s">
        <v>277</v>
      </c>
      <c r="B60" s="1" t="s">
        <v>317</v>
      </c>
    </row>
    <row r="61" spans="1:2" s="1" customFormat="1" ht="12.75">
      <c r="A61" s="1" t="s">
        <v>405</v>
      </c>
      <c r="B61" s="1" t="s">
        <v>406</v>
      </c>
    </row>
    <row r="62" spans="1:2" s="1" customFormat="1" ht="12.75">
      <c r="A62" s="1" t="s">
        <v>283</v>
      </c>
      <c r="B62" s="1" t="s">
        <v>284</v>
      </c>
    </row>
    <row r="63" spans="1:2" s="1" customFormat="1" ht="12.75">
      <c r="A63" s="1" t="s">
        <v>223</v>
      </c>
      <c r="B63" s="1" t="s">
        <v>321</v>
      </c>
    </row>
    <row r="64" spans="1:2" s="1" customFormat="1" ht="12.75">
      <c r="A64" s="1" t="s">
        <v>180</v>
      </c>
      <c r="B64" s="1" t="s">
        <v>399</v>
      </c>
    </row>
    <row r="65" spans="1:2" s="1" customFormat="1" ht="12.75">
      <c r="A65" s="1" t="s">
        <v>181</v>
      </c>
      <c r="B65" s="1" t="s">
        <v>399</v>
      </c>
    </row>
    <row r="66" spans="1:2" s="1" customFormat="1" ht="12.75">
      <c r="A66" s="1" t="s">
        <v>182</v>
      </c>
      <c r="B66" s="1" t="s">
        <v>193</v>
      </c>
    </row>
    <row r="67" spans="1:2" s="1" customFormat="1" ht="12.75">
      <c r="A67" s="1" t="s">
        <v>349</v>
      </c>
      <c r="B67" s="1" t="s">
        <v>350</v>
      </c>
    </row>
    <row r="68" spans="1:2" s="1" customFormat="1" ht="12.75">
      <c r="A68" s="1" t="s">
        <v>296</v>
      </c>
      <c r="B68" s="1" t="s">
        <v>348</v>
      </c>
    </row>
    <row r="69" spans="1:2" s="1" customFormat="1" ht="12.75">
      <c r="A69" s="1" t="s">
        <v>423</v>
      </c>
      <c r="B69" s="1" t="s">
        <v>424</v>
      </c>
    </row>
    <row r="70" spans="1:2" s="1" customFormat="1" ht="12.75">
      <c r="A70" s="1" t="s">
        <v>198</v>
      </c>
      <c r="B70" s="1" t="s">
        <v>199</v>
      </c>
    </row>
    <row r="71" spans="1:2" s="1" customFormat="1" ht="12.75">
      <c r="A71" s="1" t="s">
        <v>183</v>
      </c>
      <c r="B71" s="1" t="s">
        <v>336</v>
      </c>
    </row>
    <row r="75" ht="12.75">
      <c r="A75" s="146" t="s">
        <v>292</v>
      </c>
    </row>
    <row r="76" spans="1:5" ht="12.75">
      <c r="A76" s="82"/>
      <c r="B76" s="154"/>
      <c r="C76" s="154"/>
      <c r="D76" s="154"/>
      <c r="E76" s="154"/>
    </row>
    <row r="77" spans="1:5" s="1" customFormat="1" ht="12.75">
      <c r="A77" s="1" t="s">
        <v>227</v>
      </c>
      <c r="B77" s="143" t="s">
        <v>382</v>
      </c>
      <c r="C77" s="145"/>
      <c r="D77" s="145"/>
      <c r="E77" s="145"/>
    </row>
    <row r="78" spans="1:5" s="1" customFormat="1" ht="12.75">
      <c r="A78" s="1" t="s">
        <v>226</v>
      </c>
      <c r="B78" s="143" t="s">
        <v>375</v>
      </c>
      <c r="C78" s="144"/>
      <c r="D78" s="144"/>
      <c r="E78" s="144"/>
    </row>
    <row r="79" spans="1:5" s="1" customFormat="1" ht="12.75">
      <c r="A79" s="1" t="s">
        <v>225</v>
      </c>
      <c r="B79" s="143" t="s">
        <v>370</v>
      </c>
      <c r="C79" s="144"/>
      <c r="D79" s="144"/>
      <c r="E79" s="144"/>
    </row>
    <row r="80" spans="1:5" s="1" customFormat="1" ht="12.75">
      <c r="A80" s="1" t="s">
        <v>387</v>
      </c>
      <c r="B80" s="143" t="s">
        <v>388</v>
      </c>
      <c r="C80" s="144"/>
      <c r="D80" s="144"/>
      <c r="E80" s="144"/>
    </row>
    <row r="81" spans="1:5" s="1" customFormat="1" ht="12.75">
      <c r="A81" s="1" t="s">
        <v>230</v>
      </c>
      <c r="B81" s="143" t="s">
        <v>389</v>
      </c>
      <c r="C81" s="144"/>
      <c r="D81" s="144"/>
      <c r="E81" s="144"/>
    </row>
    <row r="82" spans="1:5" s="1" customFormat="1" ht="12.75">
      <c r="A82" s="1" t="s">
        <v>229</v>
      </c>
      <c r="B82" s="143" t="s">
        <v>383</v>
      </c>
      <c r="C82" s="144"/>
      <c r="D82" s="144"/>
      <c r="E82" s="144"/>
    </row>
    <row r="83" spans="1:5" s="1" customFormat="1" ht="12.75">
      <c r="A83" s="1" t="s">
        <v>233</v>
      </c>
      <c r="B83" s="143" t="s">
        <v>371</v>
      </c>
      <c r="C83" s="144"/>
      <c r="D83" s="144"/>
      <c r="E83" s="144"/>
    </row>
    <row r="84" spans="1:5" s="1" customFormat="1" ht="12.75">
      <c r="A84" s="1" t="s">
        <v>234</v>
      </c>
      <c r="B84" s="143" t="s">
        <v>378</v>
      </c>
      <c r="C84" s="144"/>
      <c r="D84" s="144"/>
      <c r="E84" s="144"/>
    </row>
    <row r="85" spans="1:5" s="1" customFormat="1" ht="12.75">
      <c r="A85" s="1" t="s">
        <v>231</v>
      </c>
      <c r="B85" s="143" t="s">
        <v>367</v>
      </c>
      <c r="C85" s="143"/>
      <c r="D85" s="143"/>
      <c r="E85" s="143"/>
    </row>
    <row r="86" spans="1:5" s="1" customFormat="1" ht="12.75">
      <c r="A86" s="1" t="s">
        <v>232</v>
      </c>
      <c r="B86" s="143" t="s">
        <v>376</v>
      </c>
      <c r="C86" s="143"/>
      <c r="D86" s="143"/>
      <c r="E86" s="143"/>
    </row>
    <row r="87" spans="1:5" s="1" customFormat="1" ht="12.75">
      <c r="A87" s="1" t="s">
        <v>236</v>
      </c>
      <c r="B87" s="143" t="s">
        <v>384</v>
      </c>
      <c r="C87" s="143"/>
      <c r="D87" s="143"/>
      <c r="E87" s="143"/>
    </row>
    <row r="88" spans="1:5" s="1" customFormat="1" ht="12.75">
      <c r="A88" s="1" t="s">
        <v>237</v>
      </c>
      <c r="B88" s="143" t="s">
        <v>386</v>
      </c>
      <c r="C88" s="143"/>
      <c r="D88" s="143"/>
      <c r="E88" s="143"/>
    </row>
    <row r="89" spans="1:5" s="1" customFormat="1" ht="12.75">
      <c r="A89" s="1" t="s">
        <v>235</v>
      </c>
      <c r="B89" s="143" t="s">
        <v>385</v>
      </c>
      <c r="C89" s="143"/>
      <c r="D89" s="143"/>
      <c r="E89" s="143"/>
    </row>
    <row r="90" spans="1:5" s="1" customFormat="1" ht="12.75">
      <c r="A90" s="1" t="s">
        <v>238</v>
      </c>
      <c r="B90" s="143" t="s">
        <v>377</v>
      </c>
      <c r="C90" s="143"/>
      <c r="D90" s="143"/>
      <c r="E90" s="143"/>
    </row>
    <row r="91" spans="1:5" s="1" customFormat="1" ht="12.75">
      <c r="A91" s="1" t="s">
        <v>242</v>
      </c>
      <c r="B91" s="143" t="s">
        <v>368</v>
      </c>
      <c r="C91" s="143"/>
      <c r="D91" s="143"/>
      <c r="E91" s="143"/>
    </row>
    <row r="92" spans="1:2" ht="12.75">
      <c r="A92" s="1" t="s">
        <v>243</v>
      </c>
      <c r="B92" s="143" t="s">
        <v>381</v>
      </c>
    </row>
  </sheetData>
  <mergeCells count="1">
    <mergeCell ref="B76:E7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2006-12-30T17:46:41Z</dcterms:created>
  <dcterms:modified xsi:type="dcterms:W3CDTF">2020-04-11T14:29:56Z</dcterms:modified>
  <cp:category/>
  <cp:version/>
  <cp:contentType/>
  <cp:contentStatus/>
</cp:coreProperties>
</file>