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<sst xmlns="http://schemas.openxmlformats.org/spreadsheetml/2006/main" count="513" uniqueCount="350">
  <si>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</si>
  <si>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</si>
  <si>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</si>
  <si>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</si>
  <si>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</si>
  <si>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</si>
  <si>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</si>
  <si>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</si>
  <si>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</si>
  <si>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</si>
  <si>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Attu</t>
  </si>
  <si>
    <t>Stortervo-Mågby</t>
  </si>
  <si>
    <t>Harvaluoto</t>
  </si>
  <si>
    <t>Otajärvi</t>
  </si>
  <si>
    <t>Järämäki-Ihala</t>
  </si>
  <si>
    <t>Krookila-Metsäaro</t>
  </si>
  <si>
    <t>Keskusta-Merttelä</t>
  </si>
  <si>
    <t>Aasla</t>
  </si>
  <si>
    <t>Brunnila-Röölä</t>
  </si>
  <si>
    <t>Heinäinen</t>
  </si>
  <si>
    <t>Kaastla-Kurala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</si>
  <si>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</si>
  <si>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</si>
  <si>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</si>
  <si>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</si>
  <si>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</si>
  <si>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</si>
  <si>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</si>
  <si>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</si>
  <si>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</si>
  <si>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</si>
  <si>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</si>
  <si>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</si>
  <si>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</si>
  <si>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</si>
  <si>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</si>
  <si>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</si>
  <si>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</si>
  <si>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</si>
  <si>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</si>
  <si>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</si>
  <si>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</si>
  <si>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</si>
  <si>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</si>
  <si>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</si>
  <si>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</si>
  <si>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</si>
  <si>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</si>
  <si>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</si>
  <si>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</si>
  <si>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</si>
  <si>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</si>
  <si>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</si>
  <si>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</si>
  <si>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</si>
  <si>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</si>
  <si>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</si>
  <si>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</si>
  <si>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</si>
  <si>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</si>
  <si>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</si>
  <si>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</si>
  <si>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</si>
  <si>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</si>
  <si>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</si>
  <si>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</si>
  <si>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</si>
  <si>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</si>
  <si>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</si>
  <si>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</si>
  <si>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</si>
  <si>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</si>
  <si>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</si>
  <si>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</si>
  <si>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</si>
  <si>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</si>
  <si>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</si>
  <si>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</si>
  <si>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</si>
  <si>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</si>
  <si>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</si>
  <si>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</si>
  <si>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</si>
  <si>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</si>
  <si>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</si>
  <si>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</si>
  <si>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</si>
  <si>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</si>
  <si>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</si>
  <si>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</si>
  <si>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</si>
  <si>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</si>
  <si>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</si>
  <si>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</si>
  <si>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</si>
  <si>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</si>
  <si>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</si>
  <si>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</si>
  <si>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</si>
  <si>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</si>
  <si>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</si>
  <si>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</si>
  <si>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</si>
  <si>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</si>
  <si>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</si>
  <si>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</si>
  <si>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</si>
  <si>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</si>
  <si>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</si>
  <si>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</si>
  <si>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</si>
  <si>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</si>
  <si>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</si>
  <si>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</si>
  <si>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</si>
  <si>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</si>
  <si>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</si>
  <si>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</si>
  <si>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</si>
  <si>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</si>
  <si>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</si>
  <si>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</si>
  <si>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</si>
  <si>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</si>
  <si>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</si>
  <si>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</si>
  <si>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</si>
  <si>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</si>
  <si>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</si>
  <si>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</si>
  <si>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</si>
  <si>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</si>
  <si>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</si>
  <si>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</si>
  <si>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</si>
  <si>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</si>
  <si>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</si>
  <si>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</si>
  <si>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</si>
  <si>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</si>
  <si>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</si>
  <si>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</si>
  <si>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</si>
  <si>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</si>
  <si>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</si>
  <si>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</si>
  <si>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</si>
  <si>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</si>
  <si>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</si>
  <si>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</si>
  <si>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</si>
  <si>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</si>
  <si>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</si>
  <si>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</si>
  <si>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</si>
  <si>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</si>
  <si>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</si>
  <si>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</si>
  <si>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</si>
  <si>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</si>
  <si>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</si>
  <si>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</si>
  <si>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</si>
  <si>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</si>
  <si>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</si>
  <si>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</si>
  <si>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</si>
  <si>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</si>
  <si>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</si>
  <si>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</si>
  <si>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</si>
  <si>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</si>
  <si>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</si>
  <si>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</si>
  <si>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</si>
  <si>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</si>
  <si>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</si>
  <si>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</si>
  <si>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</si>
  <si>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</si>
  <si>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</si>
  <si>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</si>
  <si>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</si>
  <si>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</si>
  <si>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</si>
  <si>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</si>
  <si>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</si>
  <si>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</si>
  <si>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 xml:space="preserve">Pyhäranta </t>
  </si>
  <si>
    <t>Raisio</t>
  </si>
  <si>
    <t>Rusko</t>
  </si>
  <si>
    <t>Rymättylä</t>
  </si>
  <si>
    <t>Lennart Saari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</si>
  <si>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</si>
  <si>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</si>
  <si>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</si>
  <si>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</si>
  <si>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</si>
  <si>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</si>
  <si>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</si>
  <si>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</si>
  <si>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</si>
  <si>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</si>
  <si>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</si>
  <si>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</si>
  <si>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</si>
  <si>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</si>
  <si>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</si>
  <si>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Kaarnisto-Vepsä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</si>
  <si>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</si>
  <si>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</si>
  <si>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</si>
  <si>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</si>
  <si>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</si>
  <si>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</si>
  <si>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</si>
  <si>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</si>
  <si>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</si>
  <si>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Friskalanlahti</t>
  </si>
  <si>
    <t>Valkoselkätikka</t>
  </si>
  <si>
    <t>Laidike</t>
  </si>
  <si>
    <t>Suomusjärvi</t>
  </si>
  <si>
    <t>Kaanaa-Pirilä</t>
  </si>
  <si>
    <t>Hirvikoski</t>
  </si>
  <si>
    <t>Loimaa</t>
  </si>
  <si>
    <t>Lyhytnokkahanhi</t>
  </si>
  <si>
    <t>Pikkulokki</t>
  </si>
  <si>
    <t>Mustaleppälintu</t>
  </si>
  <si>
    <t>*Jouko Lehtonen</t>
  </si>
  <si>
    <t>Esko Gustafsson, Veijo Peltola</t>
  </si>
  <si>
    <t>Jaakko Wessman, Kari Saari</t>
  </si>
  <si>
    <t>Karvionkulma</t>
  </si>
  <si>
    <t>Pöytyä</t>
  </si>
  <si>
    <t>Kohmo-Pääskyvuori</t>
  </si>
  <si>
    <t>*Petri Vainio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</si>
  <si>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</si>
  <si>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</si>
  <si>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</si>
  <si>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</si>
  <si>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</si>
  <si>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</si>
  <si>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</si>
  <si>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</si>
  <si>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</si>
  <si>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</si>
  <si>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</si>
  <si>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</si>
  <si>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</si>
  <si>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</si>
  <si>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*Niklas Haxberg</t>
  </si>
  <si>
    <t>Röödilä</t>
  </si>
  <si>
    <t>*Timo Nurmi</t>
  </si>
  <si>
    <t>ALA</t>
  </si>
  <si>
    <t>Alastaro</t>
  </si>
  <si>
    <t>Odensaari</t>
  </si>
  <si>
    <t>Masku</t>
  </si>
  <si>
    <t>*Henrik Salenius</t>
  </si>
  <si>
    <t>*Hannu Eloranta ja yksi muu</t>
  </si>
  <si>
    <t>2009</t>
  </si>
  <si>
    <t>Syyslaskentojen 1999/00-08/09 yks./10km keskiarvo</t>
  </si>
  <si>
    <t>Jari Kårlund, Raino Suni</t>
  </si>
  <si>
    <t>Vahto</t>
  </si>
  <si>
    <t>*Arvi Uotila, Jarmo Boman, Tuomas Uotila</t>
  </si>
  <si>
    <t>Pekka Salmi*, Juhani Salmi, Petri Laine</t>
  </si>
  <si>
    <t>Pansio</t>
  </si>
  <si>
    <t>*Markus Ahola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</si>
  <si>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</si>
  <si>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</si>
  <si>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</si>
  <si>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</si>
  <si>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</si>
  <si>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</si>
  <si>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</si>
  <si>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Rauno Laine</t>
  </si>
  <si>
    <t>Olli Loisa</t>
  </si>
  <si>
    <t>*Mika Hemmilä</t>
  </si>
  <si>
    <t>Särkisalo</t>
  </si>
  <si>
    <t>Finnby-Förby</t>
  </si>
  <si>
    <t>NAA</t>
  </si>
  <si>
    <t>Luolalanjärvi</t>
  </si>
  <si>
    <t>Naantali</t>
  </si>
  <si>
    <t>Muhkuri</t>
  </si>
  <si>
    <t>Harri Päivärinta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</si>
  <si>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</si>
  <si>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</si>
  <si>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*Asko Suoranta</t>
  </si>
  <si>
    <t>Turturikyyhky</t>
  </si>
  <si>
    <t>*Markus Rantala, Markku Salonen</t>
  </si>
  <si>
    <t>*Kari Airikkala ja Aira Lukin</t>
  </si>
  <si>
    <t>*Kim Kuntze</t>
  </si>
  <si>
    <t>*Päivi Sirkiä</t>
  </si>
  <si>
    <t>TAR</t>
  </si>
  <si>
    <t>Tarvasjoki</t>
  </si>
  <si>
    <t>Jorma Kirjonen</t>
  </si>
  <si>
    <t>Kuusisto</t>
  </si>
  <si>
    <t>*Johnny Erola</t>
  </si>
  <si>
    <t>Kim Kuntze*</t>
  </si>
  <si>
    <t>ASK</t>
  </si>
  <si>
    <t>Louhisaari</t>
  </si>
  <si>
    <t>Askainen</t>
  </si>
  <si>
    <t>Rohijärvi-Kalanti</t>
  </si>
  <si>
    <t>*Rauno Laine</t>
  </si>
  <si>
    <t>Syyslaskentojen 2009/10-10/11 yks./10km keskiarvo</t>
  </si>
  <si>
    <t>2010-l</t>
  </si>
  <si>
    <t>2011</t>
  </si>
  <si>
    <t>Harmaasorsa</t>
  </si>
  <si>
    <t>Liejukana</t>
  </si>
  <si>
    <t>Jarmo Laine, Emma Kosonen</t>
  </si>
  <si>
    <t>*Erkki Hellman</t>
  </si>
  <si>
    <t>Heikki Lehtonen*</t>
  </si>
  <si>
    <t>KOR</t>
  </si>
  <si>
    <t>Utö</t>
  </si>
  <si>
    <t>Korppoo</t>
  </si>
  <si>
    <t>*Jorma Tenovuo, Kaisa Kivinen, Jouni Tittonen</t>
  </si>
  <si>
    <t>Suopöllö</t>
  </si>
  <si>
    <t>Mustapääkerttu</t>
  </si>
  <si>
    <t>*Ville Räihä ja Reijo Vikman</t>
  </si>
  <si>
    <t>Asko Suoranta</t>
  </si>
  <si>
    <t>*Ilona Heiskari, Hilkka Tuominen</t>
  </si>
  <si>
    <t>*Ville Vasko, Luotonen Jarmo</t>
  </si>
  <si>
    <t>Osmo Kivivuori, Kari Ahtiainen</t>
  </si>
  <si>
    <t>*Kai Kankare, Kaija Koskinen ja Ari Koskinen, Jukka Holmström</t>
  </si>
  <si>
    <t>*Kai Kankare, Kaija Koskinen ja Ari Koskinen</t>
  </si>
  <si>
    <t>SÅR</t>
  </si>
  <si>
    <t>Finby ja Förby</t>
  </si>
  <si>
    <t>Hannu ja Raija Ekblom, Timo Helle ja Kalevi Koskinen</t>
  </si>
  <si>
    <t>Satama</t>
  </si>
  <si>
    <t>Kari ja Tuula Saari</t>
  </si>
  <si>
    <t>Vartsala</t>
  </si>
  <si>
    <t>Seppo Kallio, Sirpa Kallio</t>
  </si>
  <si>
    <t>Esa Lehikoinen, Marketta Lehikoinen</t>
  </si>
  <si>
    <t>Esa Lehikoinen, Marketta Lehikoinen, Pirkko Ala-Uotila, Jouko Hakala</t>
  </si>
  <si>
    <t>MAR</t>
  </si>
  <si>
    <t>Marttila</t>
  </si>
  <si>
    <t>*Kaj-Ove Pettersson, Bertil Blomqvist, Marcus Duncker</t>
  </si>
  <si>
    <t>+</t>
  </si>
  <si>
    <t>*Markku Hyvönen, Peter Uppstu ja Reko Leino</t>
  </si>
  <si>
    <t xml:space="preserve">
RIVIT 5 - 148:
Lajikohtainen yksilömäärä
/ 10 havainnointikm
</t>
  </si>
  <si>
    <t>Halinen-Lonttinen</t>
  </si>
  <si>
    <t>*Timo Leino, Liisa Leino</t>
  </si>
  <si>
    <t>SUO</t>
  </si>
  <si>
    <t>Katariinanlaakso-Ala-Lemu</t>
  </si>
  <si>
    <t>*Lehtonen Raimo, Moberg Hannu, Lehtonen Sami, Lehtonen Tommi</t>
  </si>
  <si>
    <t>*Jari Lähteenoja, Seppo Sällylä</t>
  </si>
  <si>
    <t>Halikonlahti</t>
  </si>
  <si>
    <t>Halikonahti</t>
  </si>
  <si>
    <t>Heisala</t>
  </si>
  <si>
    <t>*Tapio Koskela, Korhonen Markku, Sihvo Kirsi, Talja Kristiina</t>
  </si>
  <si>
    <t>Kunstenniemi</t>
  </si>
  <si>
    <t>*Jukka Lehtinen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</si>
</sst>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55"/>
  <sheetViews>
    <sheetView tabSelected="1" workbookViewId="0" topLeftCell="A1">
      <pane xSplit="1" ySplit="4" topLeftCell="I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9" sqref="P159"/>
    </sheetView>
  </sheetViews>
  <sheetFormatPr defaultColWidth="9.140625" defaultRowHeight="12.75"/>
  <cols>
    <col min="1" max="1" width="16.8515625" style="1" customWidth="1"/>
    <col min="2" max="4" width="5.7109375" style="1" customWidth="1"/>
    <col min="5" max="5" width="5.7109375" style="40" customWidth="1"/>
    <col min="6" max="6" width="6.57421875" style="40" customWidth="1"/>
    <col min="7" max="9" width="6.7109375" style="3" customWidth="1"/>
    <col min="10" max="10" width="8.140625" style="3" customWidth="1"/>
    <col min="11" max="11" width="7.140625" style="3" customWidth="1"/>
    <col min="12" max="13" width="7.140625" style="4" customWidth="1"/>
    <col min="14" max="14" width="5.7109375" style="4" customWidth="1"/>
    <col min="15" max="23" width="5.7109375" style="0" customWidth="1"/>
    <col min="24" max="28" width="5.7109375" style="5" customWidth="1"/>
    <col min="29" max="36" width="5.7109375" style="0" customWidth="1"/>
    <col min="37" max="37" width="5.7109375" style="6" customWidth="1"/>
    <col min="38" max="63" width="5.7109375" style="0" customWidth="1"/>
    <col min="64" max="65" width="5.7109375" style="5" customWidth="1"/>
    <col min="66" max="16384" width="5.7109375" style="0" customWidth="1"/>
  </cols>
  <sheetData>
    <row r="1" spans="7:8" ht="12.75">
      <c r="G1" s="70"/>
      <c r="H1" s="70"/>
    </row>
    <row r="2" spans="1:70" s="7" customFormat="1" ht="74.25" customHeight="1">
      <c r="A2" s="50" t="s">
        <v>284</v>
      </c>
      <c r="B2" s="36" t="s">
        <v>203</v>
      </c>
      <c r="C2" s="36" t="s">
        <v>201</v>
      </c>
      <c r="D2" s="36" t="s">
        <v>202</v>
      </c>
      <c r="E2" s="36" t="s">
        <v>259</v>
      </c>
      <c r="F2" s="75" t="s">
        <v>302</v>
      </c>
      <c r="G2" s="84" t="s">
        <v>337</v>
      </c>
      <c r="H2" s="84"/>
      <c r="I2" s="85"/>
      <c r="J2" s="63" t="s">
        <v>173</v>
      </c>
      <c r="K2" s="48" t="s">
        <v>0</v>
      </c>
      <c r="L2" s="49" t="s">
        <v>205</v>
      </c>
      <c r="M2" s="49" t="s">
        <v>298</v>
      </c>
      <c r="N2" s="49" t="s">
        <v>216</v>
      </c>
      <c r="O2" s="7" t="s">
        <v>1</v>
      </c>
      <c r="P2" s="45" t="s">
        <v>341</v>
      </c>
      <c r="Q2" s="45" t="s">
        <v>294</v>
      </c>
      <c r="R2" s="45" t="s">
        <v>235</v>
      </c>
      <c r="S2" s="45" t="s">
        <v>311</v>
      </c>
      <c r="T2" s="7" t="s">
        <v>2</v>
      </c>
      <c r="U2" s="45" t="s">
        <v>212</v>
      </c>
      <c r="V2" s="7" t="s">
        <v>3</v>
      </c>
      <c r="W2" s="45" t="s">
        <v>328</v>
      </c>
      <c r="X2" s="7" t="s">
        <v>4</v>
      </c>
      <c r="Y2" s="7" t="s">
        <v>5</v>
      </c>
      <c r="Z2" s="7" t="s">
        <v>6</v>
      </c>
      <c r="AA2" s="45" t="s">
        <v>205</v>
      </c>
      <c r="AB2" s="45" t="s">
        <v>244</v>
      </c>
      <c r="AC2" s="7" t="s">
        <v>7</v>
      </c>
      <c r="AD2" s="7" t="s">
        <v>8</v>
      </c>
      <c r="AE2" s="45" t="s">
        <v>210</v>
      </c>
      <c r="AF2" s="45" t="s">
        <v>279</v>
      </c>
      <c r="AG2" s="45" t="s">
        <v>326</v>
      </c>
      <c r="AH2" s="7" t="s">
        <v>9</v>
      </c>
      <c r="AI2" s="45" t="s">
        <v>10</v>
      </c>
      <c r="AJ2" s="45" t="s">
        <v>346</v>
      </c>
      <c r="AK2" s="8" t="s">
        <v>11</v>
      </c>
      <c r="AL2" s="7" t="s">
        <v>12</v>
      </c>
      <c r="AM2" s="7" t="s">
        <v>14</v>
      </c>
      <c r="AN2" s="45" t="s">
        <v>222</v>
      </c>
      <c r="AO2" s="7" t="s">
        <v>15</v>
      </c>
      <c r="AP2" s="7" t="s">
        <v>16</v>
      </c>
      <c r="AQ2" s="45" t="s">
        <v>261</v>
      </c>
      <c r="AR2" s="7" t="s">
        <v>17</v>
      </c>
      <c r="AS2" s="7" t="s">
        <v>18</v>
      </c>
      <c r="AT2" s="7" t="s">
        <v>19</v>
      </c>
      <c r="AU2" s="45" t="s">
        <v>20</v>
      </c>
      <c r="AV2" s="45" t="s">
        <v>348</v>
      </c>
      <c r="AW2" s="45" t="s">
        <v>248</v>
      </c>
      <c r="AX2" s="45" t="s">
        <v>250</v>
      </c>
      <c r="AY2" s="45" t="s">
        <v>345</v>
      </c>
      <c r="AZ2" s="45" t="s">
        <v>205</v>
      </c>
      <c r="BA2" s="45" t="s">
        <v>238</v>
      </c>
      <c r="BB2" s="45" t="s">
        <v>205</v>
      </c>
      <c r="BC2" s="45" t="s">
        <v>220</v>
      </c>
      <c r="BD2" s="45" t="s">
        <v>324</v>
      </c>
      <c r="BE2" s="45" t="s">
        <v>271</v>
      </c>
      <c r="BF2" s="45"/>
      <c r="BG2" s="45" t="s">
        <v>338</v>
      </c>
      <c r="BH2" s="7" t="s">
        <v>21</v>
      </c>
      <c r="BI2" s="45" t="s">
        <v>233</v>
      </c>
      <c r="BJ2" s="45" t="s">
        <v>281</v>
      </c>
      <c r="BK2" s="45" t="s">
        <v>264</v>
      </c>
      <c r="BL2" s="7" t="s">
        <v>22</v>
      </c>
      <c r="BM2" s="7" t="s">
        <v>23</v>
      </c>
      <c r="BN2" s="7" t="s">
        <v>24</v>
      </c>
      <c r="BO2" s="7" t="s">
        <v>25</v>
      </c>
      <c r="BP2" s="45" t="s">
        <v>241</v>
      </c>
      <c r="BQ2" s="45" t="s">
        <v>300</v>
      </c>
      <c r="BR2" s="7" t="s">
        <v>26</v>
      </c>
    </row>
    <row r="3" spans="1:70" s="3" customFormat="1" ht="12.75">
      <c r="A3" s="9"/>
      <c r="B3" s="37" t="s">
        <v>197</v>
      </c>
      <c r="C3" s="38" t="s">
        <v>198</v>
      </c>
      <c r="D3" s="37" t="s">
        <v>199</v>
      </c>
      <c r="E3" s="39" t="s">
        <v>200</v>
      </c>
      <c r="F3" s="39" t="s">
        <v>303</v>
      </c>
      <c r="G3" s="46" t="s">
        <v>258</v>
      </c>
      <c r="H3" s="46" t="s">
        <v>283</v>
      </c>
      <c r="I3" s="74" t="s">
        <v>304</v>
      </c>
      <c r="J3" s="73" t="s">
        <v>304</v>
      </c>
      <c r="K3" s="58" t="s">
        <v>304</v>
      </c>
      <c r="L3" s="46" t="s">
        <v>252</v>
      </c>
      <c r="M3" s="46" t="s">
        <v>297</v>
      </c>
      <c r="N3" s="46" t="s">
        <v>215</v>
      </c>
      <c r="O3" s="3" t="s">
        <v>27</v>
      </c>
      <c r="P3" s="3" t="s">
        <v>27</v>
      </c>
      <c r="Q3" s="3" t="s">
        <v>27</v>
      </c>
      <c r="R3" s="3" t="s">
        <v>27</v>
      </c>
      <c r="S3" s="3" t="s">
        <v>310</v>
      </c>
      <c r="T3" s="3" t="s">
        <v>28</v>
      </c>
      <c r="U3" s="3" t="s">
        <v>29</v>
      </c>
      <c r="V3" s="3" t="s">
        <v>29</v>
      </c>
      <c r="W3" s="3" t="s">
        <v>29</v>
      </c>
      <c r="X3" s="2" t="s">
        <v>30</v>
      </c>
      <c r="Y3" s="2" t="s">
        <v>30</v>
      </c>
      <c r="Z3" s="2" t="s">
        <v>31</v>
      </c>
      <c r="AA3" s="3" t="s">
        <v>332</v>
      </c>
      <c r="AB3" s="3" t="s">
        <v>243</v>
      </c>
      <c r="AC3" s="3" t="s">
        <v>32</v>
      </c>
      <c r="AD3" s="3" t="s">
        <v>33</v>
      </c>
      <c r="AE3" s="3" t="s">
        <v>33</v>
      </c>
      <c r="AF3" s="3" t="s">
        <v>278</v>
      </c>
      <c r="AG3" s="3" t="s">
        <v>278</v>
      </c>
      <c r="AH3" s="3" t="s">
        <v>34</v>
      </c>
      <c r="AI3" s="3" t="s">
        <v>35</v>
      </c>
      <c r="AJ3" s="3" t="s">
        <v>35</v>
      </c>
      <c r="AK3" s="10" t="s">
        <v>35</v>
      </c>
      <c r="AL3" s="3" t="s">
        <v>36</v>
      </c>
      <c r="AM3" s="3" t="s">
        <v>37</v>
      </c>
      <c r="AN3" s="3" t="s">
        <v>37</v>
      </c>
      <c r="AO3" s="3" t="s">
        <v>37</v>
      </c>
      <c r="AP3" s="3" t="s">
        <v>38</v>
      </c>
      <c r="AQ3" s="3" t="s">
        <v>38</v>
      </c>
      <c r="AR3" s="3" t="s">
        <v>39</v>
      </c>
      <c r="AS3" s="3" t="s">
        <v>39</v>
      </c>
      <c r="AT3" s="3" t="s">
        <v>39</v>
      </c>
      <c r="AU3" s="3" t="s">
        <v>39</v>
      </c>
      <c r="AV3" s="3" t="s">
        <v>39</v>
      </c>
      <c r="AW3" s="3" t="s">
        <v>39</v>
      </c>
      <c r="AX3" s="3" t="s">
        <v>39</v>
      </c>
      <c r="AY3" s="3" t="s">
        <v>239</v>
      </c>
      <c r="AZ3" s="3" t="s">
        <v>239</v>
      </c>
      <c r="BA3" s="3" t="s">
        <v>239</v>
      </c>
      <c r="BB3" s="3" t="s">
        <v>204</v>
      </c>
      <c r="BC3" s="3" t="s">
        <v>340</v>
      </c>
      <c r="BD3" s="3" t="s">
        <v>323</v>
      </c>
      <c r="BE3" s="3" t="s">
        <v>270</v>
      </c>
      <c r="BF3" s="3" t="s">
        <v>291</v>
      </c>
      <c r="BG3" s="3" t="s">
        <v>40</v>
      </c>
      <c r="BH3" s="3" t="s">
        <v>40</v>
      </c>
      <c r="BI3" s="3" t="s">
        <v>40</v>
      </c>
      <c r="BJ3" s="3" t="s">
        <v>40</v>
      </c>
      <c r="BK3" s="3" t="s">
        <v>40</v>
      </c>
      <c r="BL3" s="2" t="s">
        <v>40</v>
      </c>
      <c r="BM3" s="2" t="s">
        <v>40</v>
      </c>
      <c r="BN3" s="3" t="s">
        <v>40</v>
      </c>
      <c r="BO3" s="3" t="s">
        <v>40</v>
      </c>
      <c r="BP3" s="3" t="s">
        <v>242</v>
      </c>
      <c r="BQ3" s="3" t="s">
        <v>242</v>
      </c>
      <c r="BR3" s="3" t="s">
        <v>41</v>
      </c>
    </row>
    <row r="4" spans="1:70" ht="12.75">
      <c r="A4" s="11" t="s">
        <v>42</v>
      </c>
      <c r="B4" s="11"/>
      <c r="C4" s="11"/>
      <c r="D4" s="11"/>
      <c r="E4" s="69"/>
      <c r="F4" s="76"/>
      <c r="G4" s="71">
        <v>626</v>
      </c>
      <c r="H4" s="71">
        <v>609</v>
      </c>
      <c r="I4" s="55">
        <f>J4</f>
        <v>599.9</v>
      </c>
      <c r="J4" s="53">
        <f aca="true" t="shared" si="0" ref="J4:J37">SUM(L4:BR4)</f>
        <v>599.9</v>
      </c>
      <c r="K4" s="54">
        <f aca="true" t="shared" si="1" ref="K4:K37">COUNTA(L4:BR4)</f>
        <v>59</v>
      </c>
      <c r="L4" s="59">
        <v>10</v>
      </c>
      <c r="M4" s="59">
        <v>13.2</v>
      </c>
      <c r="N4" s="25">
        <v>11</v>
      </c>
      <c r="O4" s="12">
        <v>12</v>
      </c>
      <c r="P4" s="12">
        <v>9.5</v>
      </c>
      <c r="Q4" s="12">
        <v>9.6</v>
      </c>
      <c r="R4" s="12">
        <v>10.2</v>
      </c>
      <c r="S4" s="12">
        <v>7</v>
      </c>
      <c r="T4" s="12">
        <v>11</v>
      </c>
      <c r="U4" s="12">
        <v>10.6</v>
      </c>
      <c r="V4" s="13">
        <v>10.4</v>
      </c>
      <c r="W4" s="13">
        <v>9.5</v>
      </c>
      <c r="X4" s="14">
        <v>6.6</v>
      </c>
      <c r="Y4" s="57">
        <v>11.6</v>
      </c>
      <c r="Z4" s="14">
        <v>8.3</v>
      </c>
      <c r="AA4" s="27">
        <v>12</v>
      </c>
      <c r="AB4" s="27">
        <v>10.6</v>
      </c>
      <c r="AC4" s="16">
        <v>11.3</v>
      </c>
      <c r="AD4" s="16">
        <v>11.6</v>
      </c>
      <c r="AE4" s="28">
        <v>9.8</v>
      </c>
      <c r="AF4" s="28">
        <v>5.5</v>
      </c>
      <c r="AG4" s="28">
        <v>13</v>
      </c>
      <c r="AH4" s="28">
        <v>12.4</v>
      </c>
      <c r="AI4" s="28">
        <v>10.2</v>
      </c>
      <c r="AJ4" s="28">
        <v>11.5</v>
      </c>
      <c r="AK4" s="16">
        <v>11.5</v>
      </c>
      <c r="AL4">
        <v>10.7</v>
      </c>
      <c r="AM4" s="28">
        <v>9.3</v>
      </c>
      <c r="AN4" s="16">
        <v>12</v>
      </c>
      <c r="AO4" s="16">
        <v>6.2</v>
      </c>
      <c r="AP4" s="16">
        <v>11</v>
      </c>
      <c r="AQ4" s="16">
        <v>9</v>
      </c>
      <c r="AR4" s="12">
        <v>31</v>
      </c>
      <c r="AS4" s="28">
        <v>10.7</v>
      </c>
      <c r="AT4" s="28">
        <v>10.4</v>
      </c>
      <c r="AU4" s="28">
        <v>10.4</v>
      </c>
      <c r="AV4" s="28">
        <v>16.6</v>
      </c>
      <c r="AW4" s="28">
        <v>10.5</v>
      </c>
      <c r="AX4" s="28">
        <v>7</v>
      </c>
      <c r="AY4" s="28">
        <v>6</v>
      </c>
      <c r="AZ4" s="28">
        <v>11</v>
      </c>
      <c r="BA4" s="28">
        <v>6</v>
      </c>
      <c r="BB4">
        <v>7.6</v>
      </c>
      <c r="BC4" s="28">
        <v>15</v>
      </c>
      <c r="BD4" s="28">
        <v>7.1</v>
      </c>
      <c r="BE4" s="28">
        <v>7.5</v>
      </c>
      <c r="BF4" s="28">
        <v>12</v>
      </c>
      <c r="BG4" s="28">
        <v>10</v>
      </c>
      <c r="BH4" s="15">
        <v>7.6</v>
      </c>
      <c r="BI4" s="15">
        <v>9.5</v>
      </c>
      <c r="BJ4" s="15">
        <v>8.9</v>
      </c>
      <c r="BK4" s="15">
        <v>9.9</v>
      </c>
      <c r="BL4" s="14">
        <v>6.2</v>
      </c>
      <c r="BM4" s="15">
        <v>8</v>
      </c>
      <c r="BN4" s="15">
        <v>8.3</v>
      </c>
      <c r="BO4" s="15">
        <v>7.5</v>
      </c>
      <c r="BP4" s="15">
        <v>11</v>
      </c>
      <c r="BQ4" s="15">
        <v>8</v>
      </c>
      <c r="BR4" s="15">
        <v>8.1</v>
      </c>
    </row>
    <row r="5" spans="1:70" ht="12.75">
      <c r="A5" s="17" t="s">
        <v>43</v>
      </c>
      <c r="B5" s="17"/>
      <c r="C5" s="79" t="s">
        <v>335</v>
      </c>
      <c r="D5" s="17"/>
      <c r="E5" s="64">
        <v>0.012</v>
      </c>
      <c r="F5" s="77">
        <f>(G5+H5)/2</f>
        <v>0.03</v>
      </c>
      <c r="G5" s="44">
        <v>0.06</v>
      </c>
      <c r="H5" s="44"/>
      <c r="I5" s="52">
        <f>J5*10/J$4</f>
        <v>0</v>
      </c>
      <c r="J5" s="53">
        <f t="shared" si="0"/>
        <v>0</v>
      </c>
      <c r="K5" s="54">
        <f t="shared" si="1"/>
        <v>0</v>
      </c>
      <c r="L5" s="60"/>
      <c r="M5" s="60"/>
      <c r="N5" s="18"/>
      <c r="O5" s="19"/>
      <c r="P5" s="19"/>
      <c r="Q5" s="19"/>
      <c r="R5" s="19"/>
      <c r="S5" s="19"/>
      <c r="T5" s="19"/>
      <c r="U5" s="19"/>
      <c r="V5" s="20"/>
      <c r="W5" s="20"/>
      <c r="X5" s="21"/>
      <c r="Y5" s="21"/>
      <c r="Z5" s="21"/>
      <c r="AA5" s="21"/>
      <c r="AB5" s="21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19"/>
      <c r="AS5" s="18"/>
      <c r="AT5" s="18"/>
      <c r="AU5" s="18"/>
      <c r="AV5" s="18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21"/>
      <c r="BM5" s="21"/>
      <c r="BN5" s="20"/>
      <c r="BO5" s="19"/>
      <c r="BP5" s="19"/>
      <c r="BQ5" s="19"/>
      <c r="BR5" s="18"/>
    </row>
    <row r="6" spans="1:70" ht="12.75">
      <c r="A6" s="17" t="s">
        <v>44</v>
      </c>
      <c r="B6" s="79" t="s">
        <v>335</v>
      </c>
      <c r="C6" s="17">
        <v>0.02</v>
      </c>
      <c r="D6" s="17">
        <v>0.01</v>
      </c>
      <c r="E6" s="80" t="s">
        <v>335</v>
      </c>
      <c r="F6" s="77">
        <f aca="true" t="shared" si="2" ref="F6:F71">(G6+H6)/2</f>
        <v>0</v>
      </c>
      <c r="G6" s="44"/>
      <c r="H6" s="44"/>
      <c r="I6" s="52">
        <f aca="true" t="shared" si="3" ref="I6:I73">J6*10/J$4</f>
        <v>0.033338889814969165</v>
      </c>
      <c r="J6" s="53">
        <f t="shared" si="0"/>
        <v>2</v>
      </c>
      <c r="K6" s="54">
        <f t="shared" si="1"/>
        <v>2</v>
      </c>
      <c r="L6" s="60"/>
      <c r="M6" s="60"/>
      <c r="N6" s="24"/>
      <c r="O6" s="25"/>
      <c r="P6" s="25"/>
      <c r="Q6" s="25"/>
      <c r="R6" s="25"/>
      <c r="S6" s="25"/>
      <c r="T6" s="25"/>
      <c r="U6" s="25">
        <v>1</v>
      </c>
      <c r="V6" s="26"/>
      <c r="W6" s="26"/>
      <c r="X6" s="27"/>
      <c r="Y6" s="27"/>
      <c r="Z6" s="27"/>
      <c r="AA6" s="27"/>
      <c r="AB6" s="27"/>
      <c r="AC6" s="28"/>
      <c r="AD6" s="28"/>
      <c r="AE6" s="28"/>
      <c r="AF6" s="28"/>
      <c r="AG6" s="28"/>
      <c r="AH6" s="28"/>
      <c r="AI6" s="28"/>
      <c r="AJ6" s="28"/>
      <c r="AK6" s="29"/>
      <c r="AL6" s="28">
        <v>1</v>
      </c>
      <c r="AM6" s="28"/>
      <c r="AN6" s="28"/>
      <c r="AO6" s="28"/>
      <c r="AP6" s="28"/>
      <c r="AQ6" s="28"/>
      <c r="AR6" s="26"/>
      <c r="AS6" s="24"/>
      <c r="AT6" s="24"/>
      <c r="AU6" s="24"/>
      <c r="AV6" s="24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7"/>
      <c r="BM6" s="27"/>
      <c r="BN6" s="25"/>
      <c r="BO6" s="25"/>
      <c r="BP6" s="25"/>
      <c r="BQ6" s="25"/>
      <c r="BR6" s="24"/>
    </row>
    <row r="7" spans="1:69" ht="12.75">
      <c r="A7" s="1" t="s">
        <v>45</v>
      </c>
      <c r="B7" s="1">
        <v>0.34</v>
      </c>
      <c r="C7" s="1">
        <v>0.38</v>
      </c>
      <c r="D7" s="1">
        <v>0.32</v>
      </c>
      <c r="E7" s="64">
        <v>0.36083026502124216</v>
      </c>
      <c r="F7" s="77">
        <f t="shared" si="2"/>
        <v>0.3</v>
      </c>
      <c r="G7" s="44">
        <v>0.22</v>
      </c>
      <c r="H7" s="44">
        <v>0.38</v>
      </c>
      <c r="I7" s="52">
        <f t="shared" si="3"/>
        <v>0.3833972328721454</v>
      </c>
      <c r="J7" s="53">
        <f t="shared" si="0"/>
        <v>23</v>
      </c>
      <c r="K7" s="54">
        <f t="shared" si="1"/>
        <v>9</v>
      </c>
      <c r="L7" s="60"/>
      <c r="M7" s="60"/>
      <c r="N7" s="24"/>
      <c r="O7" s="6"/>
      <c r="P7" s="6"/>
      <c r="Q7" s="6"/>
      <c r="R7" s="6"/>
      <c r="S7" s="6"/>
      <c r="T7" s="6"/>
      <c r="U7" s="6">
        <v>6</v>
      </c>
      <c r="V7" s="6"/>
      <c r="W7" s="6"/>
      <c r="X7" s="30"/>
      <c r="Y7" s="30"/>
      <c r="Z7" s="30">
        <v>6</v>
      </c>
      <c r="AA7" s="30"/>
      <c r="AB7" s="30"/>
      <c r="AC7" s="29"/>
      <c r="AD7" s="29"/>
      <c r="AE7" s="29"/>
      <c r="AF7" s="29"/>
      <c r="AG7" s="29">
        <v>1</v>
      </c>
      <c r="AH7" s="29"/>
      <c r="AI7" s="29">
        <v>1</v>
      </c>
      <c r="AJ7" s="29"/>
      <c r="AK7" s="29"/>
      <c r="AL7" s="29">
        <v>3</v>
      </c>
      <c r="AM7" s="29"/>
      <c r="AN7" s="29"/>
      <c r="AO7" s="29"/>
      <c r="AP7" s="29"/>
      <c r="AQ7" s="29"/>
      <c r="AR7" s="6"/>
      <c r="AS7">
        <v>1</v>
      </c>
      <c r="AT7">
        <v>2</v>
      </c>
      <c r="AU7">
        <v>1</v>
      </c>
      <c r="AW7" s="6">
        <v>2</v>
      </c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30"/>
      <c r="BM7" s="30"/>
      <c r="BN7" s="6"/>
      <c r="BO7" s="6"/>
      <c r="BP7" s="6"/>
      <c r="BQ7" s="6"/>
    </row>
    <row r="8" spans="1:56" ht="12.75">
      <c r="A8" s="1" t="s">
        <v>46</v>
      </c>
      <c r="B8" s="41"/>
      <c r="C8" s="1">
        <v>0.15</v>
      </c>
      <c r="D8" s="1">
        <v>0.22</v>
      </c>
      <c r="E8" s="64">
        <v>0.7366522354845235</v>
      </c>
      <c r="F8" s="77">
        <f t="shared" si="2"/>
        <v>4.275</v>
      </c>
      <c r="G8" s="44">
        <v>7.17</v>
      </c>
      <c r="H8" s="44">
        <v>1.38</v>
      </c>
      <c r="I8" s="52">
        <f t="shared" si="3"/>
        <v>6.101016836139356</v>
      </c>
      <c r="J8" s="53">
        <f t="shared" si="0"/>
        <v>366</v>
      </c>
      <c r="K8" s="54">
        <f t="shared" si="1"/>
        <v>7</v>
      </c>
      <c r="L8" s="60"/>
      <c r="M8" s="60"/>
      <c r="N8" s="24"/>
      <c r="O8" s="6"/>
      <c r="P8" s="6"/>
      <c r="Q8" s="6"/>
      <c r="R8" s="6"/>
      <c r="S8" s="6"/>
      <c r="T8" s="6"/>
      <c r="U8" s="6"/>
      <c r="V8" s="6"/>
      <c r="W8" s="6"/>
      <c r="X8" s="30"/>
      <c r="Y8" s="42"/>
      <c r="Z8" s="30"/>
      <c r="AA8" s="30"/>
      <c r="AB8" s="30"/>
      <c r="AI8">
        <v>6</v>
      </c>
      <c r="AJ8">
        <v>1</v>
      </c>
      <c r="AK8" s="6">
        <v>2</v>
      </c>
      <c r="AL8">
        <v>1</v>
      </c>
      <c r="AT8">
        <v>2</v>
      </c>
      <c r="AU8">
        <v>1</v>
      </c>
      <c r="BD8">
        <v>353</v>
      </c>
    </row>
    <row r="9" spans="1:47" ht="12.75">
      <c r="A9" s="1" t="s">
        <v>47</v>
      </c>
      <c r="D9" s="41">
        <v>0.1</v>
      </c>
      <c r="E9" s="64">
        <v>0.2892378786019181</v>
      </c>
      <c r="F9" s="77">
        <f t="shared" si="2"/>
        <v>0.34</v>
      </c>
      <c r="G9" s="44">
        <v>0.65</v>
      </c>
      <c r="H9" s="44">
        <v>0.03</v>
      </c>
      <c r="I9" s="52">
        <f t="shared" si="3"/>
        <v>0.15002500416736123</v>
      </c>
      <c r="J9" s="82">
        <f t="shared" si="0"/>
        <v>9</v>
      </c>
      <c r="K9" s="83">
        <f t="shared" si="1"/>
        <v>5</v>
      </c>
      <c r="L9" s="60"/>
      <c r="M9" s="60"/>
      <c r="N9" s="24"/>
      <c r="O9" s="6"/>
      <c r="P9" s="6"/>
      <c r="Q9" s="6"/>
      <c r="R9" s="6"/>
      <c r="S9" s="6"/>
      <c r="T9" s="6"/>
      <c r="U9" s="6"/>
      <c r="V9" s="29"/>
      <c r="W9" s="29"/>
      <c r="X9" s="30"/>
      <c r="Y9" s="30"/>
      <c r="Z9" s="30">
        <v>3</v>
      </c>
      <c r="AA9" s="30"/>
      <c r="AB9" s="30"/>
      <c r="AF9">
        <v>1</v>
      </c>
      <c r="AG9">
        <v>1</v>
      </c>
      <c r="AO9">
        <v>2</v>
      </c>
      <c r="AU9">
        <v>2</v>
      </c>
    </row>
    <row r="10" spans="1:68" ht="12.75">
      <c r="A10" s="1" t="s">
        <v>48</v>
      </c>
      <c r="B10" s="1">
        <v>2.93</v>
      </c>
      <c r="C10" s="1">
        <v>3.14</v>
      </c>
      <c r="D10" s="1">
        <v>7.13</v>
      </c>
      <c r="E10" s="64">
        <v>3.7378201497066557</v>
      </c>
      <c r="F10" s="77">
        <f t="shared" si="2"/>
        <v>5.42</v>
      </c>
      <c r="G10" s="44">
        <v>5.27</v>
      </c>
      <c r="H10" s="44">
        <v>5.57</v>
      </c>
      <c r="I10" s="52">
        <f t="shared" si="3"/>
        <v>5.184197366227705</v>
      </c>
      <c r="J10" s="53">
        <f t="shared" si="0"/>
        <v>311</v>
      </c>
      <c r="K10" s="54">
        <f t="shared" si="1"/>
        <v>24</v>
      </c>
      <c r="L10" s="60"/>
      <c r="M10" s="60">
        <v>11</v>
      </c>
      <c r="N10" s="24">
        <v>1</v>
      </c>
      <c r="O10" s="6"/>
      <c r="P10" s="6"/>
      <c r="Q10" s="6">
        <v>21</v>
      </c>
      <c r="R10" s="6"/>
      <c r="S10" s="6">
        <v>8</v>
      </c>
      <c r="T10" s="6"/>
      <c r="U10" s="6">
        <v>33</v>
      </c>
      <c r="V10" s="6">
        <v>2</v>
      </c>
      <c r="W10" s="6">
        <v>26</v>
      </c>
      <c r="X10" s="30"/>
      <c r="Y10" s="30"/>
      <c r="Z10" s="30">
        <v>3</v>
      </c>
      <c r="AA10" s="30"/>
      <c r="AB10" s="30"/>
      <c r="AI10">
        <v>14</v>
      </c>
      <c r="AJ10">
        <v>25</v>
      </c>
      <c r="AK10" s="6">
        <v>17</v>
      </c>
      <c r="AL10">
        <v>4</v>
      </c>
      <c r="AR10">
        <v>12</v>
      </c>
      <c r="AS10">
        <v>4</v>
      </c>
      <c r="AT10">
        <v>17</v>
      </c>
      <c r="AU10">
        <v>6</v>
      </c>
      <c r="AV10">
        <v>1</v>
      </c>
      <c r="AW10">
        <v>10</v>
      </c>
      <c r="AX10">
        <v>3</v>
      </c>
      <c r="AY10">
        <v>13</v>
      </c>
      <c r="BD10">
        <v>13</v>
      </c>
      <c r="BE10">
        <v>43</v>
      </c>
      <c r="BN10">
        <v>15</v>
      </c>
      <c r="BP10">
        <v>9</v>
      </c>
    </row>
    <row r="11" spans="1:28" ht="12.75">
      <c r="A11" s="1" t="s">
        <v>49</v>
      </c>
      <c r="E11" s="64">
        <v>0.009</v>
      </c>
      <c r="F11" s="77">
        <f t="shared" si="2"/>
        <v>0</v>
      </c>
      <c r="G11" s="44"/>
      <c r="H11" s="44"/>
      <c r="I11" s="52">
        <f t="shared" si="3"/>
        <v>0</v>
      </c>
      <c r="J11" s="53">
        <f t="shared" si="0"/>
        <v>0</v>
      </c>
      <c r="K11" s="54">
        <f t="shared" si="1"/>
        <v>0</v>
      </c>
      <c r="L11" s="60"/>
      <c r="M11" s="60"/>
      <c r="N11" s="24"/>
      <c r="O11" s="6"/>
      <c r="P11" s="6"/>
      <c r="Q11" s="6"/>
      <c r="R11" s="6"/>
      <c r="S11" s="6"/>
      <c r="T11" s="6"/>
      <c r="U11" s="6"/>
      <c r="V11" s="6"/>
      <c r="W11" s="6"/>
      <c r="X11" s="30"/>
      <c r="Y11" s="30"/>
      <c r="Z11" s="30"/>
      <c r="AA11" s="30"/>
      <c r="AB11" s="30"/>
    </row>
    <row r="12" spans="1:68" ht="12.75">
      <c r="A12" s="1" t="s">
        <v>50</v>
      </c>
      <c r="B12" s="41">
        <v>1</v>
      </c>
      <c r="C12" s="1">
        <v>0.87</v>
      </c>
      <c r="D12" s="1">
        <v>0.57</v>
      </c>
      <c r="E12" s="64">
        <v>2.390643940926563</v>
      </c>
      <c r="F12" s="77">
        <f t="shared" si="2"/>
        <v>2.42</v>
      </c>
      <c r="G12" s="44">
        <v>2.75</v>
      </c>
      <c r="H12" s="44">
        <v>2.09</v>
      </c>
      <c r="I12" s="52">
        <f t="shared" si="3"/>
        <v>4.367394565760961</v>
      </c>
      <c r="J12" s="53">
        <f t="shared" si="0"/>
        <v>262</v>
      </c>
      <c r="K12" s="54">
        <f t="shared" si="1"/>
        <v>15</v>
      </c>
      <c r="L12" s="60"/>
      <c r="M12" s="60"/>
      <c r="N12" s="24"/>
      <c r="O12" s="6"/>
      <c r="P12" s="6"/>
      <c r="Q12" s="6">
        <v>21</v>
      </c>
      <c r="R12" s="6"/>
      <c r="S12" s="6">
        <v>3</v>
      </c>
      <c r="T12" s="6">
        <v>7</v>
      </c>
      <c r="U12" s="6"/>
      <c r="V12" s="6">
        <v>4</v>
      </c>
      <c r="W12" s="6"/>
      <c r="X12" s="30"/>
      <c r="Y12" s="30">
        <v>166</v>
      </c>
      <c r="Z12" s="30"/>
      <c r="AA12" s="30">
        <v>5</v>
      </c>
      <c r="AB12" s="30"/>
      <c r="AG12">
        <v>5</v>
      </c>
      <c r="AI12">
        <v>2</v>
      </c>
      <c r="AJ12">
        <v>1</v>
      </c>
      <c r="AL12">
        <v>2</v>
      </c>
      <c r="AQ12">
        <v>15</v>
      </c>
      <c r="BA12">
        <v>15</v>
      </c>
      <c r="BB12">
        <v>11</v>
      </c>
      <c r="BE12">
        <v>4</v>
      </c>
      <c r="BP12">
        <v>1</v>
      </c>
    </row>
    <row r="13" spans="1:28" ht="12.75">
      <c r="A13" s="1" t="s">
        <v>51</v>
      </c>
      <c r="D13" s="1">
        <v>0.05</v>
      </c>
      <c r="E13" s="64">
        <v>0.06899999999999999</v>
      </c>
      <c r="F13" s="77">
        <f t="shared" si="2"/>
        <v>0.175</v>
      </c>
      <c r="G13" s="44">
        <v>0.35</v>
      </c>
      <c r="H13" s="44"/>
      <c r="I13" s="52">
        <f t="shared" si="3"/>
        <v>0</v>
      </c>
      <c r="J13" s="53">
        <f t="shared" si="0"/>
        <v>0</v>
      </c>
      <c r="K13" s="54">
        <f t="shared" si="1"/>
        <v>0</v>
      </c>
      <c r="L13" s="60"/>
      <c r="M13" s="60"/>
      <c r="N13" s="24"/>
      <c r="O13" s="6"/>
      <c r="P13" s="6"/>
      <c r="Q13" s="6"/>
      <c r="R13" s="6"/>
      <c r="S13" s="6"/>
      <c r="T13" s="6"/>
      <c r="U13" s="6"/>
      <c r="V13" s="6"/>
      <c r="W13" s="6"/>
      <c r="X13" s="30"/>
      <c r="Y13" s="30"/>
      <c r="Z13" s="30"/>
      <c r="AA13" s="30"/>
      <c r="AB13" s="30"/>
    </row>
    <row r="14" spans="1:28" ht="12.75">
      <c r="A14" s="1" t="s">
        <v>225</v>
      </c>
      <c r="E14" s="80" t="s">
        <v>335</v>
      </c>
      <c r="F14" s="77">
        <f t="shared" si="2"/>
        <v>0</v>
      </c>
      <c r="G14" s="44"/>
      <c r="H14" s="44"/>
      <c r="I14" s="52">
        <f t="shared" si="3"/>
        <v>0</v>
      </c>
      <c r="J14" s="53">
        <f t="shared" si="0"/>
        <v>0</v>
      </c>
      <c r="K14" s="54">
        <f t="shared" si="1"/>
        <v>0</v>
      </c>
      <c r="L14" s="60"/>
      <c r="M14" s="60"/>
      <c r="N14" s="24"/>
      <c r="O14" s="6"/>
      <c r="P14" s="6"/>
      <c r="Q14" s="6"/>
      <c r="R14" s="6"/>
      <c r="S14" s="6"/>
      <c r="T14" s="6"/>
      <c r="U14" s="6"/>
      <c r="V14" s="6"/>
      <c r="W14" s="6"/>
      <c r="X14" s="30"/>
      <c r="Y14" s="30"/>
      <c r="Z14" s="30"/>
      <c r="AA14" s="30"/>
      <c r="AB14" s="30"/>
    </row>
    <row r="15" spans="1:45" ht="12.75">
      <c r="A15" s="1" t="s">
        <v>52</v>
      </c>
      <c r="E15" s="64">
        <v>0.037</v>
      </c>
      <c r="F15" s="77">
        <f t="shared" si="2"/>
        <v>0.010281719103434095</v>
      </c>
      <c r="G15" s="44">
        <v>0.02056343820686819</v>
      </c>
      <c r="H15" s="44"/>
      <c r="I15" s="52">
        <f t="shared" si="3"/>
        <v>0.016669444907484583</v>
      </c>
      <c r="J15" s="53">
        <f t="shared" si="0"/>
        <v>1</v>
      </c>
      <c r="K15" s="54">
        <f t="shared" si="1"/>
        <v>1</v>
      </c>
      <c r="L15" s="60"/>
      <c r="M15" s="60"/>
      <c r="N15" s="24"/>
      <c r="O15" s="6"/>
      <c r="P15" s="6"/>
      <c r="Q15" s="6"/>
      <c r="R15" s="6"/>
      <c r="S15" s="6"/>
      <c r="T15" s="6"/>
      <c r="U15" s="6"/>
      <c r="V15" s="6"/>
      <c r="W15" s="6"/>
      <c r="X15" s="30"/>
      <c r="Y15" s="30"/>
      <c r="Z15" s="30"/>
      <c r="AA15" s="30"/>
      <c r="AB15" s="30"/>
      <c r="AS15">
        <v>1</v>
      </c>
    </row>
    <row r="16" spans="1:28" ht="12.75">
      <c r="A16" s="1" t="s">
        <v>53</v>
      </c>
      <c r="E16" s="64">
        <v>0.008</v>
      </c>
      <c r="F16" s="77">
        <f t="shared" si="2"/>
        <v>0</v>
      </c>
      <c r="G16" s="44"/>
      <c r="H16" s="44"/>
      <c r="I16" s="52">
        <f t="shared" si="3"/>
        <v>0</v>
      </c>
      <c r="J16" s="53">
        <f t="shared" si="0"/>
        <v>0</v>
      </c>
      <c r="K16" s="54">
        <f t="shared" si="1"/>
        <v>0</v>
      </c>
      <c r="L16" s="60"/>
      <c r="M16" s="60"/>
      <c r="N16" s="24"/>
      <c r="O16" s="6"/>
      <c r="P16" s="6"/>
      <c r="Q16" s="6"/>
      <c r="R16" s="6"/>
      <c r="S16" s="6"/>
      <c r="T16" s="6"/>
      <c r="U16" s="6"/>
      <c r="V16" s="6"/>
      <c r="W16" s="6"/>
      <c r="X16" s="30"/>
      <c r="Y16" s="30"/>
      <c r="Z16" s="30"/>
      <c r="AA16" s="30"/>
      <c r="AB16" s="30"/>
    </row>
    <row r="17" spans="1:65" ht="12.75">
      <c r="A17" s="1" t="s">
        <v>54</v>
      </c>
      <c r="B17" s="1">
        <v>0.06</v>
      </c>
      <c r="C17" s="1">
        <v>1.84</v>
      </c>
      <c r="D17" s="1">
        <v>11.92</v>
      </c>
      <c r="E17" s="64">
        <v>13.697345943758851</v>
      </c>
      <c r="F17" s="77">
        <f t="shared" si="2"/>
        <v>2.34</v>
      </c>
      <c r="G17" s="44">
        <v>1.56</v>
      </c>
      <c r="H17" s="44">
        <v>3.12</v>
      </c>
      <c r="I17" s="52">
        <f t="shared" si="3"/>
        <v>1.4002333722287048</v>
      </c>
      <c r="J17" s="53">
        <f t="shared" si="0"/>
        <v>84</v>
      </c>
      <c r="K17" s="54">
        <f t="shared" si="1"/>
        <v>5</v>
      </c>
      <c r="L17" s="60"/>
      <c r="M17" s="60"/>
      <c r="N17" s="24"/>
      <c r="O17" s="6">
        <v>1</v>
      </c>
      <c r="P17" s="6"/>
      <c r="Q17" s="6"/>
      <c r="R17" s="6"/>
      <c r="S17" s="6"/>
      <c r="T17" s="6"/>
      <c r="U17" s="6"/>
      <c r="V17" s="6"/>
      <c r="W17" s="6"/>
      <c r="X17" s="30"/>
      <c r="Y17" s="30"/>
      <c r="Z17" s="30"/>
      <c r="AA17" s="30"/>
      <c r="AB17" s="30"/>
      <c r="AI17">
        <v>1</v>
      </c>
      <c r="AN17">
        <v>4</v>
      </c>
      <c r="BL17" s="5">
        <v>70</v>
      </c>
      <c r="BM17" s="5">
        <v>8</v>
      </c>
    </row>
    <row r="18" spans="1:28" ht="12.75">
      <c r="A18" s="1" t="s">
        <v>55</v>
      </c>
      <c r="E18" s="64"/>
      <c r="F18" s="77">
        <f t="shared" si="2"/>
        <v>0.02056343820686819</v>
      </c>
      <c r="G18" s="44">
        <v>0.04112687641373638</v>
      </c>
      <c r="H18" s="44"/>
      <c r="I18" s="52">
        <f t="shared" si="3"/>
        <v>0</v>
      </c>
      <c r="J18" s="53">
        <f t="shared" si="0"/>
        <v>0</v>
      </c>
      <c r="K18" s="54">
        <f t="shared" si="1"/>
        <v>0</v>
      </c>
      <c r="L18" s="60"/>
      <c r="M18" s="60"/>
      <c r="N18" s="24"/>
      <c r="O18" s="6"/>
      <c r="P18" s="6"/>
      <c r="Q18" s="6"/>
      <c r="R18" s="6"/>
      <c r="S18" s="6"/>
      <c r="T18" s="6"/>
      <c r="U18" s="6"/>
      <c r="V18" s="6"/>
      <c r="W18" s="6"/>
      <c r="X18" s="30"/>
      <c r="Y18" s="30"/>
      <c r="Z18" s="30"/>
      <c r="AA18" s="30"/>
      <c r="AB18" s="30"/>
    </row>
    <row r="19" spans="1:28" ht="12.75">
      <c r="A19" s="1" t="s">
        <v>56</v>
      </c>
      <c r="C19" s="41">
        <v>0.1</v>
      </c>
      <c r="D19" s="1">
        <v>0.07</v>
      </c>
      <c r="E19" s="64">
        <v>0.3849420140495571</v>
      </c>
      <c r="F19" s="77">
        <f t="shared" si="2"/>
        <v>0</v>
      </c>
      <c r="G19" s="44"/>
      <c r="H19" s="44"/>
      <c r="I19" s="52">
        <f t="shared" si="3"/>
        <v>2.0003333888981496</v>
      </c>
      <c r="J19" s="53">
        <f t="shared" si="0"/>
        <v>120</v>
      </c>
      <c r="K19" s="54">
        <f t="shared" si="1"/>
        <v>2</v>
      </c>
      <c r="L19" s="60"/>
      <c r="M19" s="60"/>
      <c r="N19" s="24"/>
      <c r="O19" s="6"/>
      <c r="P19" s="6"/>
      <c r="Q19" s="6">
        <v>10</v>
      </c>
      <c r="R19" s="6"/>
      <c r="S19" s="6">
        <v>110</v>
      </c>
      <c r="T19" s="6"/>
      <c r="U19" s="6"/>
      <c r="V19" s="6"/>
      <c r="W19" s="6"/>
      <c r="X19" s="30"/>
      <c r="Y19" s="30"/>
      <c r="Z19" s="30"/>
      <c r="AA19" s="30"/>
      <c r="AB19" s="30"/>
    </row>
    <row r="20" spans="1:51" ht="12.75">
      <c r="A20" s="1" t="s">
        <v>57</v>
      </c>
      <c r="B20" s="1">
        <v>0.21</v>
      </c>
      <c r="C20" s="1">
        <v>0.67</v>
      </c>
      <c r="D20" s="1">
        <v>0.55</v>
      </c>
      <c r="E20" s="64">
        <v>0.37076107626947197</v>
      </c>
      <c r="F20" s="77">
        <f t="shared" si="2"/>
        <v>0.13</v>
      </c>
      <c r="G20" s="44">
        <v>0.19</v>
      </c>
      <c r="H20" s="44">
        <v>0.07</v>
      </c>
      <c r="I20" s="52">
        <f t="shared" si="3"/>
        <v>0.36672778796466077</v>
      </c>
      <c r="J20" s="53">
        <f t="shared" si="0"/>
        <v>22</v>
      </c>
      <c r="K20" s="54">
        <f t="shared" si="1"/>
        <v>5</v>
      </c>
      <c r="L20" s="60"/>
      <c r="M20" s="60"/>
      <c r="N20" s="24"/>
      <c r="O20" s="6"/>
      <c r="P20" s="6"/>
      <c r="Q20" s="6"/>
      <c r="R20" s="6"/>
      <c r="S20" s="6">
        <v>1</v>
      </c>
      <c r="T20" s="6"/>
      <c r="U20" s="6"/>
      <c r="V20" s="6"/>
      <c r="W20" s="6"/>
      <c r="X20" s="30"/>
      <c r="Y20" s="30">
        <v>10</v>
      </c>
      <c r="Z20" s="30">
        <v>8</v>
      </c>
      <c r="AA20" s="30"/>
      <c r="AB20" s="30"/>
      <c r="AK20" s="6">
        <v>1</v>
      </c>
      <c r="AY20">
        <v>2</v>
      </c>
    </row>
    <row r="21" spans="1:65" ht="12.75">
      <c r="A21" s="1" t="s">
        <v>58</v>
      </c>
      <c r="B21" s="1">
        <v>0.06</v>
      </c>
      <c r="C21" s="1">
        <v>0.22</v>
      </c>
      <c r="D21" s="1">
        <v>0.16</v>
      </c>
      <c r="E21" s="64">
        <v>0.17653044709690474</v>
      </c>
      <c r="F21" s="77">
        <f t="shared" si="2"/>
        <v>0.18</v>
      </c>
      <c r="G21" s="44">
        <v>0.06</v>
      </c>
      <c r="H21" s="44">
        <v>0.3</v>
      </c>
      <c r="I21" s="52">
        <f t="shared" si="3"/>
        <v>0.833472245374229</v>
      </c>
      <c r="J21" s="53">
        <f t="shared" si="0"/>
        <v>50</v>
      </c>
      <c r="K21" s="54">
        <f t="shared" si="1"/>
        <v>7</v>
      </c>
      <c r="L21" s="60"/>
      <c r="M21" s="60"/>
      <c r="N21" s="24"/>
      <c r="O21" s="6"/>
      <c r="P21" s="6"/>
      <c r="Q21" s="6"/>
      <c r="R21" s="6"/>
      <c r="S21" s="6">
        <v>3</v>
      </c>
      <c r="T21" s="6"/>
      <c r="U21" s="6"/>
      <c r="V21" s="6"/>
      <c r="W21" s="6"/>
      <c r="X21" s="30"/>
      <c r="Y21" s="30"/>
      <c r="Z21" s="30"/>
      <c r="AA21" s="30"/>
      <c r="AB21" s="30"/>
      <c r="AC21" s="31"/>
      <c r="AD21" s="31"/>
      <c r="AE21" s="31"/>
      <c r="AF21" s="32">
        <v>5</v>
      </c>
      <c r="AG21" s="32"/>
      <c r="AH21" s="31"/>
      <c r="AI21" s="32">
        <v>3</v>
      </c>
      <c r="AJ21" s="32"/>
      <c r="AL21" s="31"/>
      <c r="AO21">
        <v>27</v>
      </c>
      <c r="AR21">
        <v>3</v>
      </c>
      <c r="AT21">
        <v>3</v>
      </c>
      <c r="BM21" s="5">
        <v>6</v>
      </c>
    </row>
    <row r="22" spans="1:69" ht="12.75">
      <c r="A22" s="1" t="s">
        <v>59</v>
      </c>
      <c r="B22" s="1">
        <v>32.21</v>
      </c>
      <c r="C22" s="41">
        <v>34.6</v>
      </c>
      <c r="D22" s="1">
        <v>19.34</v>
      </c>
      <c r="E22" s="64">
        <v>21.74350394497269</v>
      </c>
      <c r="F22" s="77">
        <f t="shared" si="2"/>
        <v>20.405</v>
      </c>
      <c r="G22" s="44">
        <v>17.45</v>
      </c>
      <c r="H22" s="44">
        <v>23.36</v>
      </c>
      <c r="I22" s="52">
        <f t="shared" si="3"/>
        <v>20.18669778296383</v>
      </c>
      <c r="J22" s="53">
        <f t="shared" si="0"/>
        <v>1211</v>
      </c>
      <c r="K22" s="54">
        <f t="shared" si="1"/>
        <v>37</v>
      </c>
      <c r="L22" s="60">
        <v>8</v>
      </c>
      <c r="M22" s="60">
        <v>15</v>
      </c>
      <c r="N22" s="24"/>
      <c r="O22" s="6"/>
      <c r="P22" s="6">
        <v>2</v>
      </c>
      <c r="Q22" s="6">
        <v>17</v>
      </c>
      <c r="R22" s="6">
        <v>6</v>
      </c>
      <c r="S22" s="6">
        <v>50</v>
      </c>
      <c r="T22" s="6"/>
      <c r="U22" s="6">
        <v>31</v>
      </c>
      <c r="V22" s="29">
        <v>1</v>
      </c>
      <c r="W22" s="29">
        <v>19</v>
      </c>
      <c r="X22" s="30">
        <v>3</v>
      </c>
      <c r="Y22" s="30">
        <v>3</v>
      </c>
      <c r="Z22" s="30">
        <v>75</v>
      </c>
      <c r="AA22" s="30">
        <v>1</v>
      </c>
      <c r="AB22" s="30"/>
      <c r="AD22" s="30"/>
      <c r="AF22">
        <v>7</v>
      </c>
      <c r="AG22">
        <v>78</v>
      </c>
      <c r="AI22">
        <v>36</v>
      </c>
      <c r="AJ22">
        <v>8</v>
      </c>
      <c r="AK22" s="6">
        <v>47</v>
      </c>
      <c r="AL22">
        <v>293</v>
      </c>
      <c r="AN22">
        <v>6</v>
      </c>
      <c r="AO22">
        <v>3</v>
      </c>
      <c r="AP22">
        <v>6</v>
      </c>
      <c r="AR22">
        <v>21</v>
      </c>
      <c r="AT22">
        <v>12</v>
      </c>
      <c r="AU22">
        <v>11</v>
      </c>
      <c r="AV22">
        <v>8</v>
      </c>
      <c r="AW22">
        <v>16</v>
      </c>
      <c r="AY22">
        <v>367</v>
      </c>
      <c r="AZ22">
        <v>2</v>
      </c>
      <c r="BD22">
        <v>1</v>
      </c>
      <c r="BG22">
        <v>8</v>
      </c>
      <c r="BJ22">
        <v>3</v>
      </c>
      <c r="BK22">
        <v>1</v>
      </c>
      <c r="BM22" s="5">
        <v>9</v>
      </c>
      <c r="BN22" s="5">
        <v>8</v>
      </c>
      <c r="BO22" s="5">
        <v>9</v>
      </c>
      <c r="BP22" s="5">
        <v>20</v>
      </c>
      <c r="BQ22" s="5"/>
    </row>
    <row r="23" spans="1:69" ht="12.75">
      <c r="A23" s="1" t="s">
        <v>305</v>
      </c>
      <c r="C23" s="41"/>
      <c r="E23" s="64"/>
      <c r="F23" s="77">
        <f t="shared" si="2"/>
        <v>0</v>
      </c>
      <c r="G23" s="44"/>
      <c r="H23" s="44"/>
      <c r="I23" s="52">
        <f>J23*10/J$4</f>
        <v>0.23337222870478413</v>
      </c>
      <c r="J23" s="53">
        <f t="shared" si="0"/>
        <v>14</v>
      </c>
      <c r="K23" s="54">
        <f t="shared" si="1"/>
        <v>3</v>
      </c>
      <c r="L23" s="60"/>
      <c r="M23" s="60"/>
      <c r="N23" s="24"/>
      <c r="O23" s="6"/>
      <c r="P23" s="6"/>
      <c r="Q23" s="6"/>
      <c r="R23" s="6"/>
      <c r="S23" s="6"/>
      <c r="T23" s="6"/>
      <c r="U23" s="6"/>
      <c r="V23" s="29"/>
      <c r="W23" s="29"/>
      <c r="X23" s="30"/>
      <c r="Y23" s="30"/>
      <c r="Z23" s="30"/>
      <c r="AA23" s="30"/>
      <c r="AB23" s="30"/>
      <c r="AD23" s="30"/>
      <c r="AN23">
        <v>7</v>
      </c>
      <c r="BK23">
        <v>3</v>
      </c>
      <c r="BN23" s="5">
        <v>4</v>
      </c>
      <c r="BO23" s="5"/>
      <c r="BP23" s="5"/>
      <c r="BQ23" s="5"/>
    </row>
    <row r="24" spans="1:69" ht="12.75">
      <c r="A24" s="1" t="s">
        <v>236</v>
      </c>
      <c r="C24" s="41"/>
      <c r="E24" s="64"/>
      <c r="F24" s="77">
        <f t="shared" si="2"/>
        <v>0</v>
      </c>
      <c r="G24" s="44"/>
      <c r="H24" s="44"/>
      <c r="I24" s="52">
        <f t="shared" si="3"/>
        <v>0.016669444907484583</v>
      </c>
      <c r="J24" s="53">
        <f t="shared" si="0"/>
        <v>1</v>
      </c>
      <c r="K24" s="54">
        <f t="shared" si="1"/>
        <v>1</v>
      </c>
      <c r="L24" s="60"/>
      <c r="M24" s="60"/>
      <c r="N24" s="24"/>
      <c r="O24" s="6"/>
      <c r="P24" s="6"/>
      <c r="Q24" s="6"/>
      <c r="R24" s="6"/>
      <c r="S24" s="6"/>
      <c r="T24" s="6"/>
      <c r="U24" s="6"/>
      <c r="V24" s="29"/>
      <c r="W24" s="29"/>
      <c r="X24" s="30"/>
      <c r="Y24" s="30"/>
      <c r="Z24" s="30">
        <v>1</v>
      </c>
      <c r="AA24" s="30"/>
      <c r="AB24" s="30"/>
      <c r="BN24" s="5"/>
      <c r="BO24" s="5"/>
      <c r="BP24" s="5"/>
      <c r="BQ24" s="5"/>
    </row>
    <row r="25" spans="1:28" ht="12.75">
      <c r="A25" s="1" t="s">
        <v>60</v>
      </c>
      <c r="B25" s="41">
        <v>0.1</v>
      </c>
      <c r="C25" s="41">
        <v>0.1</v>
      </c>
      <c r="D25" s="1">
        <v>0.01</v>
      </c>
      <c r="E25" s="64">
        <v>0.009023062917256727</v>
      </c>
      <c r="F25" s="77">
        <f t="shared" si="2"/>
        <v>0.010281719103434095</v>
      </c>
      <c r="G25" s="44">
        <v>0.02056343820686819</v>
      </c>
      <c r="H25" s="44"/>
      <c r="I25" s="52">
        <f t="shared" si="3"/>
        <v>0</v>
      </c>
      <c r="J25" s="53">
        <f t="shared" si="0"/>
        <v>0</v>
      </c>
      <c r="K25" s="54">
        <f t="shared" si="1"/>
        <v>0</v>
      </c>
      <c r="L25" s="60"/>
      <c r="M25" s="60"/>
      <c r="N25" s="24"/>
      <c r="O25" s="6"/>
      <c r="P25" s="6"/>
      <c r="Q25" s="6"/>
      <c r="R25" s="6"/>
      <c r="S25" s="6"/>
      <c r="T25" s="6"/>
      <c r="U25" s="6"/>
      <c r="V25" s="6"/>
      <c r="W25" s="6"/>
      <c r="X25" s="30"/>
      <c r="Y25" s="30"/>
      <c r="Z25" s="30"/>
      <c r="AA25" s="30"/>
      <c r="AB25" s="30"/>
    </row>
    <row r="26" spans="1:28" ht="12.75">
      <c r="A26" s="1" t="s">
        <v>61</v>
      </c>
      <c r="B26" s="1">
        <v>0.33</v>
      </c>
      <c r="C26" s="1">
        <v>0.17</v>
      </c>
      <c r="D26" s="1">
        <v>0.06</v>
      </c>
      <c r="E26" s="64">
        <v>0.07202306291725673</v>
      </c>
      <c r="F26" s="77">
        <f t="shared" si="2"/>
        <v>0</v>
      </c>
      <c r="G26" s="44"/>
      <c r="H26" s="44"/>
      <c r="I26" s="52">
        <f t="shared" si="3"/>
        <v>0</v>
      </c>
      <c r="J26" s="53">
        <f t="shared" si="0"/>
        <v>0</v>
      </c>
      <c r="K26" s="54">
        <f t="shared" si="1"/>
        <v>0</v>
      </c>
      <c r="L26" s="60"/>
      <c r="M26" s="60"/>
      <c r="N26" s="24"/>
      <c r="O26" s="6"/>
      <c r="P26" s="6"/>
      <c r="Q26" s="6"/>
      <c r="R26" s="6"/>
      <c r="S26" s="6"/>
      <c r="T26" s="6"/>
      <c r="U26" s="6"/>
      <c r="V26" s="6"/>
      <c r="W26" s="6"/>
      <c r="X26" s="30"/>
      <c r="Y26" s="30"/>
      <c r="Z26" s="30"/>
      <c r="AA26" s="30"/>
      <c r="AB26" s="30"/>
    </row>
    <row r="27" spans="1:68" ht="12.75">
      <c r="A27" s="1" t="s">
        <v>62</v>
      </c>
      <c r="B27" s="1">
        <v>9.13</v>
      </c>
      <c r="C27" s="1">
        <v>12.29</v>
      </c>
      <c r="D27" s="1">
        <v>5.18</v>
      </c>
      <c r="E27" s="64">
        <v>8.019839571110662</v>
      </c>
      <c r="F27" s="77">
        <f t="shared" si="2"/>
        <v>10.9</v>
      </c>
      <c r="G27" s="44">
        <v>12.31</v>
      </c>
      <c r="H27" s="44">
        <v>9.49</v>
      </c>
      <c r="I27" s="52">
        <f t="shared" si="3"/>
        <v>6.917819636606101</v>
      </c>
      <c r="J27" s="53">
        <f t="shared" si="0"/>
        <v>415</v>
      </c>
      <c r="K27" s="54">
        <f t="shared" si="1"/>
        <v>19</v>
      </c>
      <c r="L27" s="60"/>
      <c r="M27" s="60">
        <v>1</v>
      </c>
      <c r="N27" s="24"/>
      <c r="O27" s="6"/>
      <c r="P27" s="6"/>
      <c r="Q27" s="6"/>
      <c r="R27" s="6"/>
      <c r="S27" s="6"/>
      <c r="T27" s="6"/>
      <c r="U27" s="6">
        <v>8</v>
      </c>
      <c r="V27" s="6"/>
      <c r="W27" s="6">
        <v>7</v>
      </c>
      <c r="X27" s="30"/>
      <c r="Y27" s="30"/>
      <c r="Z27" s="30">
        <v>4</v>
      </c>
      <c r="AA27" s="30"/>
      <c r="AB27" s="30"/>
      <c r="AF27">
        <v>13</v>
      </c>
      <c r="AI27">
        <v>16</v>
      </c>
      <c r="AJ27">
        <v>32</v>
      </c>
      <c r="AK27" s="6">
        <v>21</v>
      </c>
      <c r="AL27">
        <v>15</v>
      </c>
      <c r="AN27">
        <v>3</v>
      </c>
      <c r="AR27">
        <v>7</v>
      </c>
      <c r="AS27">
        <v>34</v>
      </c>
      <c r="AT27">
        <v>23</v>
      </c>
      <c r="AX27">
        <v>13</v>
      </c>
      <c r="AY27">
        <v>2</v>
      </c>
      <c r="BD27">
        <v>100</v>
      </c>
      <c r="BE27">
        <v>28</v>
      </c>
      <c r="BK27">
        <v>10</v>
      </c>
      <c r="BP27">
        <v>78</v>
      </c>
    </row>
    <row r="28" spans="1:28" ht="12.75">
      <c r="A28" s="1" t="s">
        <v>63</v>
      </c>
      <c r="B28" s="1">
        <v>0.15</v>
      </c>
      <c r="C28" s="41">
        <v>0.2</v>
      </c>
      <c r="D28" s="1">
        <v>0.05</v>
      </c>
      <c r="E28" s="64">
        <v>0.024046125834513453</v>
      </c>
      <c r="F28" s="77">
        <f t="shared" si="2"/>
        <v>0.09999999999999999</v>
      </c>
      <c r="G28" s="44">
        <v>0.18</v>
      </c>
      <c r="H28" s="44">
        <v>0.02</v>
      </c>
      <c r="I28" s="52">
        <f t="shared" si="3"/>
        <v>0</v>
      </c>
      <c r="J28" s="53">
        <f t="shared" si="0"/>
        <v>0</v>
      </c>
      <c r="K28" s="54">
        <f t="shared" si="1"/>
        <v>0</v>
      </c>
      <c r="L28" s="60"/>
      <c r="M28" s="60"/>
      <c r="N28" s="24"/>
      <c r="O28" s="6"/>
      <c r="P28" s="6"/>
      <c r="Q28" s="6"/>
      <c r="R28" s="6"/>
      <c r="S28" s="6"/>
      <c r="T28" s="6"/>
      <c r="U28" s="6"/>
      <c r="V28" s="6"/>
      <c r="W28" s="6"/>
      <c r="X28" s="30"/>
      <c r="Y28" s="30"/>
      <c r="Z28" s="30"/>
      <c r="AA28" s="30"/>
      <c r="AB28" s="30"/>
    </row>
    <row r="29" spans="1:66" ht="12.75">
      <c r="A29" s="1" t="s">
        <v>64</v>
      </c>
      <c r="B29" s="1">
        <v>0.45</v>
      </c>
      <c r="C29" s="1">
        <v>2.35</v>
      </c>
      <c r="D29" s="1">
        <v>0.98</v>
      </c>
      <c r="E29" s="64">
        <v>0.5272075662553103</v>
      </c>
      <c r="F29" s="77">
        <f t="shared" si="2"/>
        <v>0.04</v>
      </c>
      <c r="G29" s="44">
        <v>0.03</v>
      </c>
      <c r="H29" s="44">
        <v>0.05</v>
      </c>
      <c r="I29" s="52">
        <f t="shared" si="3"/>
        <v>0.33338889814969164</v>
      </c>
      <c r="J29" s="53">
        <f t="shared" si="0"/>
        <v>20</v>
      </c>
      <c r="K29" s="54">
        <f t="shared" si="1"/>
        <v>3</v>
      </c>
      <c r="L29" s="60"/>
      <c r="M29" s="60"/>
      <c r="N29" s="24"/>
      <c r="O29" s="6"/>
      <c r="P29" s="6"/>
      <c r="Q29" s="6"/>
      <c r="R29" s="6"/>
      <c r="S29" s="6">
        <v>15</v>
      </c>
      <c r="T29" s="6"/>
      <c r="U29" s="6"/>
      <c r="V29" s="6"/>
      <c r="W29" s="6"/>
      <c r="X29" s="30"/>
      <c r="Y29" s="30"/>
      <c r="Z29" s="30"/>
      <c r="AA29" s="30"/>
      <c r="AB29" s="30"/>
      <c r="AR29">
        <v>2</v>
      </c>
      <c r="BN29">
        <v>3</v>
      </c>
    </row>
    <row r="30" spans="1:28" ht="12.75">
      <c r="A30" s="1" t="s">
        <v>213</v>
      </c>
      <c r="E30" s="80" t="s">
        <v>335</v>
      </c>
      <c r="F30" s="77">
        <f t="shared" si="2"/>
        <v>0</v>
      </c>
      <c r="G30" s="44"/>
      <c r="H30" s="44"/>
      <c r="I30" s="52">
        <f t="shared" si="3"/>
        <v>0</v>
      </c>
      <c r="J30" s="53">
        <f t="shared" si="0"/>
        <v>0</v>
      </c>
      <c r="K30" s="54">
        <f t="shared" si="1"/>
        <v>0</v>
      </c>
      <c r="L30" s="60"/>
      <c r="M30" s="60"/>
      <c r="N30" s="24"/>
      <c r="O30" s="6"/>
      <c r="P30" s="6"/>
      <c r="Q30" s="6"/>
      <c r="R30" s="6"/>
      <c r="S30" s="6"/>
      <c r="T30" s="6"/>
      <c r="U30" s="6"/>
      <c r="V30" s="6"/>
      <c r="W30" s="6"/>
      <c r="X30" s="30"/>
      <c r="Y30" s="30"/>
      <c r="Z30" s="30"/>
      <c r="AA30" s="30"/>
      <c r="AB30" s="30"/>
    </row>
    <row r="31" spans="1:57" ht="12.75">
      <c r="A31" s="1" t="s">
        <v>65</v>
      </c>
      <c r="B31" s="41">
        <v>0.2</v>
      </c>
      <c r="C31" s="41">
        <v>2.7</v>
      </c>
      <c r="D31" s="1">
        <v>0.89</v>
      </c>
      <c r="E31" s="64">
        <v>0.144</v>
      </c>
      <c r="F31" s="77">
        <f t="shared" si="2"/>
        <v>0.105</v>
      </c>
      <c r="G31" s="44">
        <v>0.21</v>
      </c>
      <c r="H31" s="44"/>
      <c r="I31" s="52">
        <f t="shared" si="3"/>
        <v>0.15002500416736123</v>
      </c>
      <c r="J31" s="53">
        <f t="shared" si="0"/>
        <v>9</v>
      </c>
      <c r="K31" s="54">
        <f t="shared" si="1"/>
        <v>4</v>
      </c>
      <c r="L31" s="60"/>
      <c r="M31" s="60"/>
      <c r="N31" s="24"/>
      <c r="O31" s="6"/>
      <c r="P31" s="6"/>
      <c r="Q31" s="6"/>
      <c r="R31" s="6"/>
      <c r="S31" s="6">
        <v>4</v>
      </c>
      <c r="T31" s="6"/>
      <c r="U31" s="6"/>
      <c r="V31" s="6"/>
      <c r="W31" s="6"/>
      <c r="X31" s="30"/>
      <c r="Y31" s="30">
        <v>1</v>
      </c>
      <c r="Z31" s="30"/>
      <c r="AA31" s="30"/>
      <c r="AB31" s="30"/>
      <c r="AY31">
        <v>2</v>
      </c>
      <c r="BE31">
        <v>2</v>
      </c>
    </row>
    <row r="32" spans="1:28" ht="12.75">
      <c r="A32" s="1" t="s">
        <v>66</v>
      </c>
      <c r="B32" s="1">
        <v>0.29</v>
      </c>
      <c r="C32" s="1">
        <v>0.31</v>
      </c>
      <c r="D32" s="1">
        <v>0.43</v>
      </c>
      <c r="E32" s="64">
        <v>0.7314843212623913</v>
      </c>
      <c r="F32" s="77">
        <f t="shared" si="2"/>
        <v>0.6900000000000001</v>
      </c>
      <c r="G32" s="44">
        <v>1.05</v>
      </c>
      <c r="H32" s="44">
        <v>0.33</v>
      </c>
      <c r="I32" s="52">
        <f t="shared" si="3"/>
        <v>0.13335555925987666</v>
      </c>
      <c r="J32" s="53">
        <f t="shared" si="0"/>
        <v>8</v>
      </c>
      <c r="K32" s="54">
        <f t="shared" si="1"/>
        <v>1</v>
      </c>
      <c r="L32" s="60"/>
      <c r="M32" s="60"/>
      <c r="N32" s="24"/>
      <c r="O32" s="6"/>
      <c r="P32" s="6"/>
      <c r="Q32" s="6"/>
      <c r="R32" s="6"/>
      <c r="S32" s="6"/>
      <c r="T32" s="6"/>
      <c r="U32" s="6">
        <v>8</v>
      </c>
      <c r="V32" s="6"/>
      <c r="W32" s="6"/>
      <c r="X32" s="30"/>
      <c r="Y32" s="30"/>
      <c r="Z32" s="30"/>
      <c r="AA32" s="30"/>
      <c r="AB32" s="30"/>
    </row>
    <row r="33" spans="1:63" ht="12.75">
      <c r="A33" s="1" t="s">
        <v>67</v>
      </c>
      <c r="B33" s="1">
        <v>0.29</v>
      </c>
      <c r="C33" s="1">
        <v>0.33</v>
      </c>
      <c r="D33" s="1">
        <v>0.08</v>
      </c>
      <c r="E33" s="64">
        <v>0.15120756625531054</v>
      </c>
      <c r="F33" s="77">
        <f t="shared" si="2"/>
        <v>0.08084515731030228</v>
      </c>
      <c r="G33" s="44">
        <v>0.06169031462060457</v>
      </c>
      <c r="H33" s="44">
        <v>0.1</v>
      </c>
      <c r="I33" s="52">
        <f t="shared" si="3"/>
        <v>0.050008334722453744</v>
      </c>
      <c r="J33" s="53">
        <f t="shared" si="0"/>
        <v>3</v>
      </c>
      <c r="K33" s="54">
        <f t="shared" si="1"/>
        <v>2</v>
      </c>
      <c r="L33" s="60"/>
      <c r="M33" s="60"/>
      <c r="N33" s="24"/>
      <c r="O33" s="6"/>
      <c r="P33" s="6"/>
      <c r="Q33" s="6"/>
      <c r="R33" s="6"/>
      <c r="S33" s="6">
        <v>1</v>
      </c>
      <c r="T33" s="6"/>
      <c r="U33" s="6"/>
      <c r="V33" s="6"/>
      <c r="W33" s="6"/>
      <c r="X33" s="30"/>
      <c r="Y33" s="30"/>
      <c r="Z33" s="30"/>
      <c r="AA33" s="30"/>
      <c r="AB33" s="30"/>
      <c r="BK33">
        <v>2</v>
      </c>
    </row>
    <row r="34" spans="1:69" ht="12.75">
      <c r="A34" s="1" t="s">
        <v>68</v>
      </c>
      <c r="B34" s="41">
        <v>19</v>
      </c>
      <c r="C34" s="1">
        <v>27.89</v>
      </c>
      <c r="D34" s="41">
        <v>19.6</v>
      </c>
      <c r="E34" s="64">
        <v>13.086730730325712</v>
      </c>
      <c r="F34" s="77">
        <f t="shared" si="2"/>
        <v>14.105</v>
      </c>
      <c r="G34" s="44">
        <v>18.52</v>
      </c>
      <c r="H34" s="44">
        <v>9.69</v>
      </c>
      <c r="I34" s="52">
        <f t="shared" si="3"/>
        <v>17.13618936489415</v>
      </c>
      <c r="J34" s="53">
        <f t="shared" si="0"/>
        <v>1028</v>
      </c>
      <c r="K34" s="54">
        <f t="shared" si="1"/>
        <v>29</v>
      </c>
      <c r="L34" s="60"/>
      <c r="M34" s="60"/>
      <c r="N34" s="24"/>
      <c r="O34" s="6"/>
      <c r="P34" s="6"/>
      <c r="Q34" s="6">
        <v>8</v>
      </c>
      <c r="R34" s="6"/>
      <c r="S34" s="6">
        <v>25</v>
      </c>
      <c r="T34" s="6"/>
      <c r="U34" s="6">
        <v>145</v>
      </c>
      <c r="V34" s="6">
        <v>1</v>
      </c>
      <c r="W34" s="6">
        <v>58</v>
      </c>
      <c r="X34" s="30">
        <v>14</v>
      </c>
      <c r="Y34" s="30">
        <v>44</v>
      </c>
      <c r="Z34" s="30">
        <v>22</v>
      </c>
      <c r="AA34" s="30"/>
      <c r="AB34" s="30"/>
      <c r="AF34">
        <v>16</v>
      </c>
      <c r="AI34">
        <v>65</v>
      </c>
      <c r="AJ34">
        <v>241</v>
      </c>
      <c r="AK34" s="6">
        <v>16</v>
      </c>
      <c r="AL34">
        <v>7</v>
      </c>
      <c r="AN34">
        <v>5</v>
      </c>
      <c r="AP34">
        <v>1</v>
      </c>
      <c r="AQ34">
        <v>2</v>
      </c>
      <c r="AR34">
        <v>69</v>
      </c>
      <c r="AT34">
        <v>34</v>
      </c>
      <c r="AU34">
        <v>31</v>
      </c>
      <c r="AV34">
        <v>1</v>
      </c>
      <c r="AW34">
        <v>13</v>
      </c>
      <c r="AY34">
        <v>46</v>
      </c>
      <c r="BD34">
        <v>95</v>
      </c>
      <c r="BE34">
        <v>1</v>
      </c>
      <c r="BK34">
        <v>3</v>
      </c>
      <c r="BM34" s="5">
        <v>1</v>
      </c>
      <c r="BN34" s="5">
        <v>12</v>
      </c>
      <c r="BP34">
        <v>48</v>
      </c>
      <c r="BQ34">
        <v>4</v>
      </c>
    </row>
    <row r="35" spans="1:51" ht="12.75">
      <c r="A35" s="1" t="s">
        <v>69</v>
      </c>
      <c r="B35" s="1">
        <v>0.44</v>
      </c>
      <c r="C35" s="1">
        <v>0.07</v>
      </c>
      <c r="D35" s="1">
        <v>0.35</v>
      </c>
      <c r="E35" s="64">
        <v>1.305253692089824</v>
      </c>
      <c r="F35" s="77">
        <f t="shared" si="2"/>
        <v>0.655</v>
      </c>
      <c r="G35" s="44">
        <v>0.93</v>
      </c>
      <c r="H35" s="44">
        <v>0.38</v>
      </c>
      <c r="I35" s="52">
        <f t="shared" si="3"/>
        <v>0.3833972328721454</v>
      </c>
      <c r="J35" s="53">
        <f t="shared" si="0"/>
        <v>23</v>
      </c>
      <c r="K35" s="54">
        <f t="shared" si="1"/>
        <v>9</v>
      </c>
      <c r="L35" s="60"/>
      <c r="M35" s="60"/>
      <c r="N35" s="24"/>
      <c r="O35" s="6"/>
      <c r="P35" s="6"/>
      <c r="Q35" s="6"/>
      <c r="R35" s="6"/>
      <c r="S35" s="6"/>
      <c r="T35" s="6"/>
      <c r="U35" s="6">
        <v>2</v>
      </c>
      <c r="V35" s="6"/>
      <c r="W35" s="6">
        <v>2</v>
      </c>
      <c r="X35" s="30"/>
      <c r="Y35" s="30">
        <v>1</v>
      </c>
      <c r="Z35" s="30"/>
      <c r="AA35" s="30"/>
      <c r="AB35" s="30"/>
      <c r="AF35">
        <v>4</v>
      </c>
      <c r="AI35">
        <v>1</v>
      </c>
      <c r="AJ35">
        <v>1</v>
      </c>
      <c r="AL35">
        <v>5</v>
      </c>
      <c r="AN35">
        <v>1</v>
      </c>
      <c r="AY35">
        <v>6</v>
      </c>
    </row>
    <row r="36" spans="1:37" ht="12.75">
      <c r="A36" s="1" t="s">
        <v>70</v>
      </c>
      <c r="B36" s="1">
        <v>0.26</v>
      </c>
      <c r="C36" s="41">
        <v>0.7</v>
      </c>
      <c r="D36" s="1">
        <v>0.15</v>
      </c>
      <c r="E36" s="64">
        <v>0.06313837750354037</v>
      </c>
      <c r="F36" s="77">
        <f t="shared" si="2"/>
        <v>0.08040799333888426</v>
      </c>
      <c r="G36" s="44">
        <v>0.14</v>
      </c>
      <c r="H36" s="44">
        <v>0.020815986677768527</v>
      </c>
      <c r="I36" s="52">
        <f t="shared" si="3"/>
        <v>0.016669444907484583</v>
      </c>
      <c r="J36" s="53">
        <f t="shared" si="0"/>
        <v>1</v>
      </c>
      <c r="K36" s="54">
        <f t="shared" si="1"/>
        <v>1</v>
      </c>
      <c r="L36" s="60"/>
      <c r="M36" s="60"/>
      <c r="N36" s="24"/>
      <c r="O36" s="6"/>
      <c r="P36" s="6"/>
      <c r="Q36" s="6"/>
      <c r="R36" s="6"/>
      <c r="S36" s="6"/>
      <c r="T36" s="6"/>
      <c r="U36" s="6"/>
      <c r="V36" s="6"/>
      <c r="W36" s="6"/>
      <c r="X36" s="30"/>
      <c r="Y36" s="30"/>
      <c r="Z36" s="30"/>
      <c r="AA36" s="30"/>
      <c r="AB36" s="30"/>
      <c r="AK36" s="6">
        <v>1</v>
      </c>
    </row>
    <row r="37" spans="1:68" ht="12.75">
      <c r="A37" s="1" t="s">
        <v>71</v>
      </c>
      <c r="B37" s="1">
        <v>18.12</v>
      </c>
      <c r="C37" s="1">
        <v>47.36</v>
      </c>
      <c r="D37" s="1">
        <v>20.65</v>
      </c>
      <c r="E37" s="64">
        <v>21.391469755209386</v>
      </c>
      <c r="F37" s="77">
        <f t="shared" si="2"/>
        <v>21.89</v>
      </c>
      <c r="G37" s="44">
        <v>22.05</v>
      </c>
      <c r="H37" s="44">
        <v>21.73</v>
      </c>
      <c r="I37" s="52">
        <f t="shared" si="3"/>
        <v>17.452908818136358</v>
      </c>
      <c r="J37" s="53">
        <f t="shared" si="0"/>
        <v>1047</v>
      </c>
      <c r="K37" s="54">
        <f t="shared" si="1"/>
        <v>27</v>
      </c>
      <c r="L37" s="60"/>
      <c r="M37" s="60">
        <v>61</v>
      </c>
      <c r="N37" s="24"/>
      <c r="O37" s="6"/>
      <c r="P37" s="6"/>
      <c r="Q37" s="6">
        <v>6</v>
      </c>
      <c r="R37" s="6">
        <v>1</v>
      </c>
      <c r="S37" s="6">
        <v>8</v>
      </c>
      <c r="T37" s="6"/>
      <c r="U37" s="6">
        <v>67</v>
      </c>
      <c r="V37" s="6">
        <v>1</v>
      </c>
      <c r="W37" s="6">
        <v>31</v>
      </c>
      <c r="X37" s="30"/>
      <c r="Y37" s="30">
        <v>14</v>
      </c>
      <c r="Z37" s="30">
        <v>135</v>
      </c>
      <c r="AA37" s="30">
        <v>2</v>
      </c>
      <c r="AB37" s="30"/>
      <c r="AF37">
        <v>83</v>
      </c>
      <c r="AI37">
        <v>1</v>
      </c>
      <c r="AJ37">
        <v>23</v>
      </c>
      <c r="AK37" s="6">
        <v>38</v>
      </c>
      <c r="AL37">
        <v>9</v>
      </c>
      <c r="AN37">
        <v>6</v>
      </c>
      <c r="AR37">
        <v>10</v>
      </c>
      <c r="AS37">
        <v>32</v>
      </c>
      <c r="AT37">
        <v>16</v>
      </c>
      <c r="AW37">
        <v>7</v>
      </c>
      <c r="AX37">
        <v>15</v>
      </c>
      <c r="AY37">
        <v>152</v>
      </c>
      <c r="BD37">
        <v>244</v>
      </c>
      <c r="BJ37">
        <v>7</v>
      </c>
      <c r="BM37" s="5">
        <v>3</v>
      </c>
      <c r="BN37">
        <v>53</v>
      </c>
      <c r="BP37">
        <v>22</v>
      </c>
    </row>
    <row r="38" spans="1:70" ht="12.75">
      <c r="A38" s="1" t="s">
        <v>72</v>
      </c>
      <c r="B38" s="1">
        <v>0.01</v>
      </c>
      <c r="C38" s="1">
        <v>0.08</v>
      </c>
      <c r="D38" s="1">
        <v>0.12</v>
      </c>
      <c r="E38" s="64">
        <v>0.3647841391867287</v>
      </c>
      <c r="F38" s="77">
        <f t="shared" si="2"/>
        <v>0.645</v>
      </c>
      <c r="G38" s="44">
        <v>0.67</v>
      </c>
      <c r="H38" s="44">
        <v>0.62</v>
      </c>
      <c r="I38" s="52">
        <f t="shared" si="3"/>
        <v>0.5834305717619603</v>
      </c>
      <c r="J38" s="82">
        <v>35</v>
      </c>
      <c r="K38" s="83">
        <v>25</v>
      </c>
      <c r="L38" s="60"/>
      <c r="M38" s="60">
        <v>2</v>
      </c>
      <c r="N38" s="24"/>
      <c r="O38" s="6"/>
      <c r="P38" s="6"/>
      <c r="Q38" s="6"/>
      <c r="R38" s="6"/>
      <c r="S38" s="6">
        <v>3</v>
      </c>
      <c r="T38" s="6"/>
      <c r="U38" s="6">
        <v>2</v>
      </c>
      <c r="V38" s="6"/>
      <c r="W38" s="6">
        <v>1</v>
      </c>
      <c r="X38" s="30"/>
      <c r="Y38" s="30"/>
      <c r="Z38" s="30">
        <v>1</v>
      </c>
      <c r="AA38" s="30"/>
      <c r="AB38" s="30"/>
      <c r="AC38">
        <v>1</v>
      </c>
      <c r="AE38">
        <v>2</v>
      </c>
      <c r="AG38">
        <v>1</v>
      </c>
      <c r="AI38">
        <v>1</v>
      </c>
      <c r="AK38" s="6">
        <v>2</v>
      </c>
      <c r="AR38">
        <v>1</v>
      </c>
      <c r="AS38">
        <v>1</v>
      </c>
      <c r="AU38">
        <v>1</v>
      </c>
      <c r="AW38">
        <v>2</v>
      </c>
      <c r="BD38">
        <v>1</v>
      </c>
      <c r="BE38">
        <v>1</v>
      </c>
      <c r="BL38" s="5">
        <v>1</v>
      </c>
      <c r="BN38">
        <v>1</v>
      </c>
      <c r="BR38">
        <v>1</v>
      </c>
    </row>
    <row r="39" spans="1:58" ht="12.75">
      <c r="A39" s="1" t="s">
        <v>73</v>
      </c>
      <c r="C39" s="1">
        <v>0.02</v>
      </c>
      <c r="E39" s="64">
        <v>0.026253692089823994</v>
      </c>
      <c r="F39" s="77">
        <f t="shared" si="2"/>
        <v>0</v>
      </c>
      <c r="G39" s="44"/>
      <c r="H39" s="44"/>
      <c r="I39" s="52">
        <f t="shared" si="3"/>
        <v>0.033338889814969165</v>
      </c>
      <c r="J39" s="53">
        <f>SUM(L39:BR39)</f>
        <v>2</v>
      </c>
      <c r="K39" s="54">
        <f>COUNTA(L39:BR39)</f>
        <v>2</v>
      </c>
      <c r="L39" s="60"/>
      <c r="M39" s="60"/>
      <c r="N39" s="24"/>
      <c r="O39" s="6"/>
      <c r="P39" s="6"/>
      <c r="Q39" s="6"/>
      <c r="R39" s="6"/>
      <c r="S39" s="6"/>
      <c r="T39" s="6"/>
      <c r="U39" s="6"/>
      <c r="V39" s="6"/>
      <c r="W39" s="6"/>
      <c r="X39" s="30"/>
      <c r="Y39" s="30">
        <v>1</v>
      </c>
      <c r="Z39" s="30"/>
      <c r="AA39" s="30"/>
      <c r="AB39" s="30"/>
      <c r="BF39">
        <v>1</v>
      </c>
    </row>
    <row r="40" spans="1:66" ht="12.75">
      <c r="A40" s="1" t="s">
        <v>74</v>
      </c>
      <c r="B40" s="41">
        <v>0.3</v>
      </c>
      <c r="C40" s="1">
        <v>0.31</v>
      </c>
      <c r="D40" s="1">
        <v>0.18</v>
      </c>
      <c r="E40" s="64">
        <v>0.20732288084159417</v>
      </c>
      <c r="F40" s="77">
        <f t="shared" si="2"/>
        <v>0.29000000000000004</v>
      </c>
      <c r="G40" s="44">
        <v>0.38</v>
      </c>
      <c r="H40" s="44">
        <v>0.2</v>
      </c>
      <c r="I40" s="52">
        <f t="shared" si="3"/>
        <v>0.2500416736122687</v>
      </c>
      <c r="J40" s="82">
        <v>15</v>
      </c>
      <c r="K40" s="83">
        <v>12</v>
      </c>
      <c r="L40" s="60"/>
      <c r="M40" s="60">
        <v>2</v>
      </c>
      <c r="N40" s="24"/>
      <c r="O40" s="6"/>
      <c r="P40" s="6"/>
      <c r="Q40" s="6"/>
      <c r="R40" s="6"/>
      <c r="S40" s="6"/>
      <c r="T40" s="6"/>
      <c r="U40" s="6"/>
      <c r="V40" s="6">
        <v>1</v>
      </c>
      <c r="W40" s="6"/>
      <c r="X40" s="30"/>
      <c r="Y40" s="30"/>
      <c r="Z40" s="30"/>
      <c r="AA40" s="30">
        <v>2</v>
      </c>
      <c r="AB40" s="30"/>
      <c r="AE40">
        <v>1</v>
      </c>
      <c r="AM40">
        <v>1</v>
      </c>
      <c r="AN40">
        <v>1</v>
      </c>
      <c r="BF40">
        <v>1</v>
      </c>
      <c r="BK40">
        <v>2</v>
      </c>
      <c r="BN40">
        <v>1</v>
      </c>
    </row>
    <row r="41" spans="1:65" ht="12.75">
      <c r="A41" s="1" t="s">
        <v>75</v>
      </c>
      <c r="B41" s="1">
        <v>0.26</v>
      </c>
      <c r="C41" s="1">
        <v>0.33</v>
      </c>
      <c r="D41" s="1">
        <v>0.31</v>
      </c>
      <c r="E41" s="64">
        <v>0.4177149504349586</v>
      </c>
      <c r="F41" s="77">
        <f t="shared" si="2"/>
        <v>0.28</v>
      </c>
      <c r="G41" s="44">
        <v>0.18</v>
      </c>
      <c r="H41" s="44">
        <v>0.38</v>
      </c>
      <c r="I41" s="52">
        <f t="shared" si="3"/>
        <v>0.2500416736122687</v>
      </c>
      <c r="J41" s="53">
        <f aca="true" t="shared" si="4" ref="J41:J57">SUM(L41:BR41)</f>
        <v>15</v>
      </c>
      <c r="K41" s="54">
        <f aca="true" t="shared" si="5" ref="K41:K57">COUNTA(L41:BR41)</f>
        <v>12</v>
      </c>
      <c r="L41" s="60"/>
      <c r="M41" s="60"/>
      <c r="N41" s="24">
        <v>1</v>
      </c>
      <c r="O41" s="6"/>
      <c r="P41" s="6">
        <v>1</v>
      </c>
      <c r="Q41" s="6">
        <v>1</v>
      </c>
      <c r="R41" s="6"/>
      <c r="S41" s="6">
        <v>2</v>
      </c>
      <c r="T41" s="6"/>
      <c r="U41" s="6"/>
      <c r="V41" s="6">
        <v>2</v>
      </c>
      <c r="W41" s="6"/>
      <c r="X41" s="30"/>
      <c r="Y41" s="30"/>
      <c r="Z41" s="30"/>
      <c r="AA41" s="30">
        <v>1</v>
      </c>
      <c r="AB41" s="30"/>
      <c r="AC41" s="30"/>
      <c r="AD41" s="30"/>
      <c r="AE41" s="30">
        <v>1</v>
      </c>
      <c r="AF41" s="30"/>
      <c r="AG41" s="30"/>
      <c r="AH41" s="30"/>
      <c r="AI41" s="30"/>
      <c r="AJ41" s="30"/>
      <c r="AK41" s="30">
        <v>2</v>
      </c>
      <c r="AL41" s="30"/>
      <c r="AP41">
        <v>1</v>
      </c>
      <c r="AT41">
        <v>1</v>
      </c>
      <c r="BD41">
        <v>1</v>
      </c>
      <c r="BM41" s="5">
        <v>1</v>
      </c>
    </row>
    <row r="42" spans="1:58" ht="12.75">
      <c r="A42" s="1" t="s">
        <v>76</v>
      </c>
      <c r="B42" s="1">
        <v>0.02</v>
      </c>
      <c r="D42" s="1">
        <v>0.02</v>
      </c>
      <c r="E42" s="64">
        <v>0.07141513251062108</v>
      </c>
      <c r="F42" s="77">
        <f t="shared" si="2"/>
        <v>0.085</v>
      </c>
      <c r="G42" s="44">
        <v>0.14</v>
      </c>
      <c r="H42" s="44">
        <v>0.03</v>
      </c>
      <c r="I42" s="52">
        <f t="shared" si="3"/>
        <v>0.08334722453742291</v>
      </c>
      <c r="J42" s="53">
        <f t="shared" si="4"/>
        <v>5</v>
      </c>
      <c r="K42" s="54">
        <f t="shared" si="5"/>
        <v>2</v>
      </c>
      <c r="L42" s="60"/>
      <c r="M42" s="60"/>
      <c r="N42" s="24"/>
      <c r="O42" s="6"/>
      <c r="P42" s="6"/>
      <c r="Q42" s="6"/>
      <c r="R42" s="6"/>
      <c r="S42" s="6"/>
      <c r="T42" s="6"/>
      <c r="U42" s="6"/>
      <c r="V42" s="6"/>
      <c r="W42" s="6"/>
      <c r="X42" s="30"/>
      <c r="Y42" s="30"/>
      <c r="Z42" s="30"/>
      <c r="AA42" s="30"/>
      <c r="AB42" s="30"/>
      <c r="AN42">
        <v>1</v>
      </c>
      <c r="BF42">
        <v>4</v>
      </c>
    </row>
    <row r="43" spans="1:28" ht="12.75">
      <c r="A43" s="1" t="s">
        <v>77</v>
      </c>
      <c r="B43" s="1">
        <v>0.02</v>
      </c>
      <c r="C43" s="1">
        <v>0.03</v>
      </c>
      <c r="D43" s="1">
        <v>0.03</v>
      </c>
      <c r="E43" s="64">
        <v>0.030207566255310542</v>
      </c>
      <c r="F43" s="77">
        <f t="shared" si="2"/>
        <v>0.010281719103434095</v>
      </c>
      <c r="G43" s="44">
        <v>0.02056343820686819</v>
      </c>
      <c r="H43" s="44"/>
      <c r="I43" s="52">
        <f t="shared" si="3"/>
        <v>0</v>
      </c>
      <c r="J43" s="53">
        <f t="shared" si="4"/>
        <v>0</v>
      </c>
      <c r="K43" s="54">
        <f t="shared" si="5"/>
        <v>0</v>
      </c>
      <c r="L43" s="60"/>
      <c r="M43" s="60"/>
      <c r="N43" s="24"/>
      <c r="O43" s="6"/>
      <c r="P43" s="6"/>
      <c r="Q43" s="6"/>
      <c r="R43" s="6"/>
      <c r="S43" s="6"/>
      <c r="T43" s="6"/>
      <c r="U43" s="6"/>
      <c r="V43" s="6"/>
      <c r="W43" s="6"/>
      <c r="X43" s="30"/>
      <c r="Y43" s="30"/>
      <c r="Z43" s="30"/>
      <c r="AA43" s="30"/>
      <c r="AB43" s="30"/>
    </row>
    <row r="44" spans="1:28" ht="12.75">
      <c r="A44" s="1" t="s">
        <v>78</v>
      </c>
      <c r="B44" s="1">
        <v>0.02</v>
      </c>
      <c r="C44" s="1">
        <v>0.02</v>
      </c>
      <c r="D44" s="1">
        <v>0.03</v>
      </c>
      <c r="E44" s="64">
        <v>0.029000000000000005</v>
      </c>
      <c r="F44" s="77">
        <f t="shared" si="2"/>
        <v>0.010281719103434095</v>
      </c>
      <c r="G44" s="44">
        <v>0.02056343820686819</v>
      </c>
      <c r="H44" s="44"/>
      <c r="I44" s="52">
        <f t="shared" si="3"/>
        <v>0</v>
      </c>
      <c r="J44" s="53">
        <f t="shared" si="4"/>
        <v>0</v>
      </c>
      <c r="K44" s="54">
        <f t="shared" si="5"/>
        <v>0</v>
      </c>
      <c r="L44" s="60"/>
      <c r="M44" s="60"/>
      <c r="N44" s="24"/>
      <c r="O44" s="6"/>
      <c r="P44" s="6"/>
      <c r="Q44" s="6"/>
      <c r="R44" s="6"/>
      <c r="S44" s="6"/>
      <c r="T44" s="6"/>
      <c r="U44" s="6"/>
      <c r="V44" s="6"/>
      <c r="W44" s="6"/>
      <c r="X44" s="30"/>
      <c r="Y44" s="30"/>
      <c r="Z44" s="30"/>
      <c r="AA44" s="30"/>
      <c r="AB44" s="30"/>
    </row>
    <row r="45" spans="1:37" ht="12.75">
      <c r="A45" s="1" t="s">
        <v>79</v>
      </c>
      <c r="B45" s="1">
        <v>0.02</v>
      </c>
      <c r="C45" s="1">
        <v>0.01</v>
      </c>
      <c r="D45" s="1">
        <v>0.01</v>
      </c>
      <c r="E45" s="64">
        <v>0.009023062917256727</v>
      </c>
      <c r="F45" s="77">
        <f t="shared" si="2"/>
        <v>0.015</v>
      </c>
      <c r="G45" s="44">
        <v>0.03</v>
      </c>
      <c r="H45" s="44"/>
      <c r="I45" s="52">
        <f t="shared" si="3"/>
        <v>0.033338889814969165</v>
      </c>
      <c r="J45" s="53">
        <f t="shared" si="4"/>
        <v>2</v>
      </c>
      <c r="K45" s="54">
        <f t="shared" si="5"/>
        <v>2</v>
      </c>
      <c r="L45" s="60"/>
      <c r="M45" s="60"/>
      <c r="N45" s="24"/>
      <c r="O45" s="6"/>
      <c r="P45" s="6"/>
      <c r="Q45" s="6"/>
      <c r="R45" s="6"/>
      <c r="S45" s="6"/>
      <c r="T45" s="6"/>
      <c r="U45" s="6"/>
      <c r="V45" s="6"/>
      <c r="W45" s="6"/>
      <c r="X45" s="30"/>
      <c r="Y45" s="30">
        <v>1</v>
      </c>
      <c r="Z45" s="30"/>
      <c r="AA45" s="30"/>
      <c r="AB45" s="30"/>
      <c r="AK45" s="6">
        <v>1</v>
      </c>
    </row>
    <row r="46" spans="1:28" ht="12.75">
      <c r="A46" s="1" t="s">
        <v>247</v>
      </c>
      <c r="C46" s="81" t="s">
        <v>335</v>
      </c>
      <c r="E46" s="64"/>
      <c r="F46" s="77">
        <f t="shared" si="2"/>
        <v>0.01</v>
      </c>
      <c r="G46" s="44">
        <v>0.02</v>
      </c>
      <c r="H46" s="44"/>
      <c r="I46" s="52">
        <f>J46*10/J$4</f>
        <v>0</v>
      </c>
      <c r="J46" s="53">
        <f t="shared" si="4"/>
        <v>0</v>
      </c>
      <c r="K46" s="54">
        <f t="shared" si="5"/>
        <v>0</v>
      </c>
      <c r="L46" s="60"/>
      <c r="M46" s="60"/>
      <c r="N46" s="24"/>
      <c r="O46" s="6"/>
      <c r="P46" s="6"/>
      <c r="Q46" s="6"/>
      <c r="R46" s="6"/>
      <c r="S46" s="6"/>
      <c r="T46" s="6"/>
      <c r="U46" s="6"/>
      <c r="V46" s="6"/>
      <c r="W46" s="6"/>
      <c r="X46" s="30"/>
      <c r="Y46" s="30"/>
      <c r="Z46" s="30"/>
      <c r="AA46" s="30"/>
      <c r="AB46" s="30"/>
    </row>
    <row r="47" spans="1:46" ht="12.75">
      <c r="A47" s="1" t="s">
        <v>80</v>
      </c>
      <c r="B47" s="1">
        <v>0.31</v>
      </c>
      <c r="C47" s="1">
        <v>0.63</v>
      </c>
      <c r="D47" s="1">
        <v>0.41</v>
      </c>
      <c r="E47" s="64">
        <v>0.34685198982221965</v>
      </c>
      <c r="F47" s="77">
        <f t="shared" si="2"/>
        <v>0.38</v>
      </c>
      <c r="G47" s="44">
        <v>0.27</v>
      </c>
      <c r="H47" s="44">
        <v>0.49</v>
      </c>
      <c r="I47" s="52">
        <f t="shared" si="3"/>
        <v>0.33338889814969164</v>
      </c>
      <c r="J47" s="82">
        <f t="shared" si="4"/>
        <v>20</v>
      </c>
      <c r="K47" s="83">
        <f t="shared" si="5"/>
        <v>9</v>
      </c>
      <c r="L47" s="60"/>
      <c r="M47" s="60">
        <v>1</v>
      </c>
      <c r="N47" s="24">
        <v>2</v>
      </c>
      <c r="O47" s="6">
        <v>2</v>
      </c>
      <c r="P47" s="6"/>
      <c r="Q47" s="6">
        <v>2</v>
      </c>
      <c r="R47" s="6"/>
      <c r="S47" s="6"/>
      <c r="T47" s="6"/>
      <c r="U47" s="6"/>
      <c r="V47" s="6"/>
      <c r="W47" s="6"/>
      <c r="X47" s="30"/>
      <c r="Y47" s="30">
        <v>6</v>
      </c>
      <c r="Z47" s="30"/>
      <c r="AA47" s="30"/>
      <c r="AB47" s="30">
        <v>3</v>
      </c>
      <c r="AE47" s="30">
        <v>2</v>
      </c>
      <c r="AF47" s="30"/>
      <c r="AG47" s="30"/>
      <c r="AH47" s="30"/>
      <c r="AI47" s="30">
        <v>1</v>
      </c>
      <c r="AJ47" s="30"/>
      <c r="AK47" s="30"/>
      <c r="AL47" s="30"/>
      <c r="AT47">
        <v>1</v>
      </c>
    </row>
    <row r="48" spans="1:58" ht="12.75">
      <c r="A48" s="1" t="s">
        <v>81</v>
      </c>
      <c r="B48" s="1">
        <v>1.28</v>
      </c>
      <c r="C48" s="1">
        <v>1.38</v>
      </c>
      <c r="D48" s="1">
        <v>0.68</v>
      </c>
      <c r="E48" s="64">
        <v>0.4671153145862836</v>
      </c>
      <c r="F48" s="77">
        <f t="shared" si="2"/>
        <v>0.16999999999999998</v>
      </c>
      <c r="G48" s="44">
        <v>0.29</v>
      </c>
      <c r="H48" s="44">
        <v>0.05</v>
      </c>
      <c r="I48" s="52">
        <f t="shared" si="3"/>
        <v>0.5500916819469912</v>
      </c>
      <c r="J48" s="82">
        <f t="shared" si="4"/>
        <v>33</v>
      </c>
      <c r="K48" s="83">
        <f t="shared" si="5"/>
        <v>4</v>
      </c>
      <c r="L48" s="60"/>
      <c r="M48" s="60"/>
      <c r="N48" s="24"/>
      <c r="O48" s="6"/>
      <c r="P48" s="6"/>
      <c r="Q48" s="6"/>
      <c r="R48" s="6"/>
      <c r="S48" s="6"/>
      <c r="T48" s="6">
        <v>21</v>
      </c>
      <c r="U48" s="6"/>
      <c r="V48" s="6"/>
      <c r="W48" s="6"/>
      <c r="X48" s="30">
        <v>1</v>
      </c>
      <c r="Y48" s="30"/>
      <c r="Z48" s="30"/>
      <c r="AA48" s="30"/>
      <c r="AB48" s="30">
        <v>10</v>
      </c>
      <c r="BF48">
        <v>1</v>
      </c>
    </row>
    <row r="49" spans="1:70" ht="12.75">
      <c r="A49" s="1" t="s">
        <v>82</v>
      </c>
      <c r="B49" s="1">
        <v>0.01</v>
      </c>
      <c r="C49" s="1">
        <v>0.02</v>
      </c>
      <c r="D49" s="1">
        <v>0.02</v>
      </c>
      <c r="E49" s="64">
        <v>0.02042536198298037</v>
      </c>
      <c r="F49" s="77">
        <f t="shared" si="2"/>
        <v>0.010407993338884263</v>
      </c>
      <c r="G49" s="44"/>
      <c r="H49" s="44">
        <v>0.020815986677768527</v>
      </c>
      <c r="I49" s="52">
        <f t="shared" si="3"/>
        <v>0.016669444907484583</v>
      </c>
      <c r="J49" s="82">
        <f t="shared" si="4"/>
        <v>1</v>
      </c>
      <c r="K49" s="83">
        <f t="shared" si="5"/>
        <v>1</v>
      </c>
      <c r="L49" s="60"/>
      <c r="M49" s="60"/>
      <c r="N49" s="24"/>
      <c r="O49" s="6"/>
      <c r="P49" s="6"/>
      <c r="Q49" s="6"/>
      <c r="R49" s="6"/>
      <c r="S49" s="6"/>
      <c r="T49" s="6"/>
      <c r="U49" s="6"/>
      <c r="V49" s="6"/>
      <c r="W49" s="6"/>
      <c r="X49" s="30"/>
      <c r="Y49" s="30"/>
      <c r="Z49" s="30"/>
      <c r="AA49" s="30"/>
      <c r="AB49" s="30"/>
      <c r="BR49">
        <v>1</v>
      </c>
    </row>
    <row r="50" spans="1:59" ht="12.75">
      <c r="A50" s="1" t="s">
        <v>83</v>
      </c>
      <c r="B50" s="1">
        <v>2.17</v>
      </c>
      <c r="C50" s="1">
        <v>2.77</v>
      </c>
      <c r="D50" s="1">
        <v>1.23</v>
      </c>
      <c r="E50" s="64">
        <v>2.257522152538944</v>
      </c>
      <c r="F50" s="77">
        <f t="shared" si="2"/>
        <v>2.235</v>
      </c>
      <c r="G50" s="44">
        <v>1.63</v>
      </c>
      <c r="H50" s="44">
        <v>2.84</v>
      </c>
      <c r="I50" s="52">
        <f t="shared" si="3"/>
        <v>2.350391731955326</v>
      </c>
      <c r="J50" s="53">
        <f t="shared" si="4"/>
        <v>141</v>
      </c>
      <c r="K50" s="54">
        <f t="shared" si="5"/>
        <v>11</v>
      </c>
      <c r="L50" s="60">
        <v>9</v>
      </c>
      <c r="M50" s="60"/>
      <c r="N50" s="24"/>
      <c r="O50" s="6"/>
      <c r="P50" s="6"/>
      <c r="Q50" s="6"/>
      <c r="R50" s="6">
        <v>1</v>
      </c>
      <c r="S50" s="6"/>
      <c r="T50" s="6"/>
      <c r="U50" s="6"/>
      <c r="V50" s="6"/>
      <c r="W50" s="6"/>
      <c r="X50" s="30"/>
      <c r="Y50" s="30"/>
      <c r="Z50" s="30"/>
      <c r="AA50" s="30">
        <v>7</v>
      </c>
      <c r="AB50" s="30"/>
      <c r="AC50">
        <v>10</v>
      </c>
      <c r="AD50">
        <v>2</v>
      </c>
      <c r="AP50">
        <v>10</v>
      </c>
      <c r="AQ50">
        <v>1</v>
      </c>
      <c r="AY50">
        <v>79</v>
      </c>
      <c r="AZ50">
        <v>10</v>
      </c>
      <c r="BA50">
        <v>6</v>
      </c>
      <c r="BG50">
        <v>6</v>
      </c>
    </row>
    <row r="51" spans="1:66" ht="12.75">
      <c r="A51" s="1" t="s">
        <v>84</v>
      </c>
      <c r="B51" s="1">
        <v>13.39</v>
      </c>
      <c r="C51" s="1">
        <v>4.02</v>
      </c>
      <c r="D51" s="1">
        <v>1.27</v>
      </c>
      <c r="E51" s="64">
        <v>0.7330461258345136</v>
      </c>
      <c r="F51" s="77">
        <f t="shared" si="2"/>
        <v>1.335</v>
      </c>
      <c r="G51" s="44">
        <v>1.85</v>
      </c>
      <c r="H51" s="44">
        <v>0.82</v>
      </c>
      <c r="I51" s="52">
        <f t="shared" si="3"/>
        <v>0.13335555925987666</v>
      </c>
      <c r="J51" s="53">
        <f t="shared" si="4"/>
        <v>8</v>
      </c>
      <c r="K51" s="54">
        <f t="shared" si="5"/>
        <v>3</v>
      </c>
      <c r="L51" s="60"/>
      <c r="M51" s="60"/>
      <c r="N51" s="24"/>
      <c r="O51" s="6"/>
      <c r="P51" s="6"/>
      <c r="Q51" s="6"/>
      <c r="R51" s="6"/>
      <c r="S51" s="6"/>
      <c r="T51" s="6"/>
      <c r="U51" s="6"/>
      <c r="V51" s="6"/>
      <c r="W51" s="6"/>
      <c r="X51" s="30"/>
      <c r="Y51" s="30"/>
      <c r="Z51" s="30">
        <v>2</v>
      </c>
      <c r="AA51" s="30"/>
      <c r="AB51" s="30"/>
      <c r="AF51">
        <v>5</v>
      </c>
      <c r="BN51">
        <v>1</v>
      </c>
    </row>
    <row r="52" spans="1:44" ht="12.75">
      <c r="A52" s="1" t="s">
        <v>306</v>
      </c>
      <c r="E52" s="64"/>
      <c r="F52" s="77">
        <f t="shared" si="2"/>
        <v>0</v>
      </c>
      <c r="G52" s="44"/>
      <c r="H52" s="44"/>
      <c r="I52" s="52">
        <f>J52*10/J$4</f>
        <v>0.016669444907484583</v>
      </c>
      <c r="J52" s="53">
        <f t="shared" si="4"/>
        <v>1</v>
      </c>
      <c r="K52" s="54">
        <f t="shared" si="5"/>
        <v>1</v>
      </c>
      <c r="L52" s="60"/>
      <c r="M52" s="60"/>
      <c r="N52" s="24"/>
      <c r="O52" s="6"/>
      <c r="P52" s="6"/>
      <c r="Q52" s="6"/>
      <c r="R52" s="6"/>
      <c r="S52" s="6"/>
      <c r="T52" s="6"/>
      <c r="U52" s="6"/>
      <c r="V52" s="6"/>
      <c r="W52" s="6"/>
      <c r="X52" s="30"/>
      <c r="Y52" s="30"/>
      <c r="Z52" s="30"/>
      <c r="AA52" s="30"/>
      <c r="AB52" s="30"/>
      <c r="AR52">
        <v>1</v>
      </c>
    </row>
    <row r="53" spans="1:28" ht="12.75">
      <c r="A53" s="1" t="s">
        <v>211</v>
      </c>
      <c r="E53" s="64">
        <v>0.008046125834513454</v>
      </c>
      <c r="F53" s="77">
        <f t="shared" si="2"/>
        <v>0</v>
      </c>
      <c r="G53" s="44"/>
      <c r="H53" s="44"/>
      <c r="I53" s="52">
        <f t="shared" si="3"/>
        <v>0</v>
      </c>
      <c r="J53" s="53">
        <f t="shared" si="4"/>
        <v>0</v>
      </c>
      <c r="K53" s="54">
        <f t="shared" si="5"/>
        <v>0</v>
      </c>
      <c r="L53" s="60"/>
      <c r="M53" s="60"/>
      <c r="N53" s="24"/>
      <c r="O53" s="6"/>
      <c r="P53" s="6"/>
      <c r="Q53" s="6"/>
      <c r="R53" s="6"/>
      <c r="S53" s="6"/>
      <c r="T53" s="6"/>
      <c r="U53" s="6"/>
      <c r="V53" s="6"/>
      <c r="W53" s="6"/>
      <c r="X53" s="30"/>
      <c r="Y53" s="30"/>
      <c r="Z53" s="30"/>
      <c r="AA53" s="30"/>
      <c r="AB53" s="30"/>
    </row>
    <row r="54" spans="1:28" ht="12.75">
      <c r="A54" s="1" t="s">
        <v>85</v>
      </c>
      <c r="E54" s="64">
        <v>0.0070461258345134534</v>
      </c>
      <c r="F54" s="77">
        <f t="shared" si="2"/>
        <v>0</v>
      </c>
      <c r="G54" s="44"/>
      <c r="H54" s="44"/>
      <c r="I54" s="52">
        <f t="shared" si="3"/>
        <v>0</v>
      </c>
      <c r="J54" s="53">
        <f t="shared" si="4"/>
        <v>0</v>
      </c>
      <c r="K54" s="54">
        <f t="shared" si="5"/>
        <v>0</v>
      </c>
      <c r="L54" s="60"/>
      <c r="M54" s="60"/>
      <c r="N54" s="24"/>
      <c r="O54" s="6"/>
      <c r="P54" s="6"/>
      <c r="Q54" s="6"/>
      <c r="R54" s="6"/>
      <c r="S54" s="6"/>
      <c r="T54" s="6"/>
      <c r="U54" s="6"/>
      <c r="V54" s="6"/>
      <c r="W54" s="6"/>
      <c r="X54" s="30"/>
      <c r="Y54" s="30"/>
      <c r="Z54" s="30"/>
      <c r="AA54" s="30"/>
      <c r="AB54" s="30"/>
    </row>
    <row r="55" spans="1:29" ht="12.75">
      <c r="A55" s="1" t="s">
        <v>86</v>
      </c>
      <c r="C55" s="41">
        <v>0.6</v>
      </c>
      <c r="E55" s="64">
        <v>0.06</v>
      </c>
      <c r="F55" s="77">
        <f t="shared" si="2"/>
        <v>0.025</v>
      </c>
      <c r="G55" s="44"/>
      <c r="H55" s="44">
        <v>0.05</v>
      </c>
      <c r="I55" s="52">
        <f t="shared" si="3"/>
        <v>2.9004834139023172</v>
      </c>
      <c r="J55" s="53">
        <f t="shared" si="4"/>
        <v>174</v>
      </c>
      <c r="K55" s="54">
        <f t="shared" si="5"/>
        <v>2</v>
      </c>
      <c r="L55" s="60"/>
      <c r="M55" s="60"/>
      <c r="N55" s="24"/>
      <c r="O55" s="6"/>
      <c r="P55" s="6"/>
      <c r="Q55" s="6">
        <v>110</v>
      </c>
      <c r="R55" s="6"/>
      <c r="S55" s="6"/>
      <c r="T55" s="6"/>
      <c r="U55" s="6"/>
      <c r="V55" s="6"/>
      <c r="W55" s="6"/>
      <c r="X55" s="30"/>
      <c r="Y55" s="30"/>
      <c r="Z55" s="30"/>
      <c r="AA55" s="30"/>
      <c r="AB55" s="30"/>
      <c r="AC55">
        <v>64</v>
      </c>
    </row>
    <row r="56" spans="1:28" ht="12.75">
      <c r="A56" s="1" t="s">
        <v>87</v>
      </c>
      <c r="B56" s="1">
        <v>0.04</v>
      </c>
      <c r="C56" s="1">
        <v>0.01</v>
      </c>
      <c r="D56" s="1">
        <v>0.01</v>
      </c>
      <c r="E56" s="64">
        <v>0.006023062917256727</v>
      </c>
      <c r="F56" s="77">
        <f t="shared" si="2"/>
        <v>0</v>
      </c>
      <c r="G56" s="44"/>
      <c r="H56" s="44"/>
      <c r="I56" s="52">
        <f t="shared" si="3"/>
        <v>0</v>
      </c>
      <c r="J56" s="53">
        <f t="shared" si="4"/>
        <v>0</v>
      </c>
      <c r="K56" s="54">
        <f t="shared" si="5"/>
        <v>0</v>
      </c>
      <c r="L56" s="60"/>
      <c r="M56" s="60"/>
      <c r="N56" s="24"/>
      <c r="O56" s="6"/>
      <c r="P56" s="6"/>
      <c r="Q56" s="6"/>
      <c r="R56" s="6"/>
      <c r="S56" s="6"/>
      <c r="T56" s="6"/>
      <c r="U56" s="6"/>
      <c r="V56" s="6"/>
      <c r="W56" s="6"/>
      <c r="X56" s="30"/>
      <c r="Y56" s="30"/>
      <c r="Z56" s="30"/>
      <c r="AA56" s="30"/>
      <c r="AB56" s="30"/>
    </row>
    <row r="57" spans="1:28" ht="12.75">
      <c r="A57" s="1" t="s">
        <v>88</v>
      </c>
      <c r="E57" s="80" t="s">
        <v>335</v>
      </c>
      <c r="F57" s="77">
        <f t="shared" si="2"/>
        <v>0</v>
      </c>
      <c r="G57" s="44"/>
      <c r="H57" s="44"/>
      <c r="I57" s="52">
        <f t="shared" si="3"/>
        <v>0</v>
      </c>
      <c r="J57" s="53">
        <f t="shared" si="4"/>
        <v>0</v>
      </c>
      <c r="K57" s="54">
        <f t="shared" si="5"/>
        <v>0</v>
      </c>
      <c r="L57" s="60"/>
      <c r="M57" s="60"/>
      <c r="N57" s="24"/>
      <c r="O57" s="6"/>
      <c r="P57" s="6"/>
      <c r="Q57" s="6"/>
      <c r="R57" s="6"/>
      <c r="S57" s="6"/>
      <c r="T57" s="6"/>
      <c r="U57" s="6"/>
      <c r="V57" s="6"/>
      <c r="W57" s="6"/>
      <c r="X57" s="30"/>
      <c r="Y57" s="30"/>
      <c r="Z57" s="30"/>
      <c r="AA57" s="30"/>
      <c r="AB57" s="30"/>
    </row>
    <row r="58" spans="1:35" ht="12.75">
      <c r="A58" s="1" t="s">
        <v>89</v>
      </c>
      <c r="B58" s="1">
        <v>0.12</v>
      </c>
      <c r="C58" s="1">
        <v>0.06</v>
      </c>
      <c r="D58" s="1">
        <v>0.05</v>
      </c>
      <c r="E58" s="64">
        <v>0.1189334499910019</v>
      </c>
      <c r="F58" s="77">
        <f t="shared" si="2"/>
        <v>0.0352817191034341</v>
      </c>
      <c r="G58" s="44">
        <v>0.02056343820686819</v>
      </c>
      <c r="H58" s="44">
        <v>0.05</v>
      </c>
      <c r="I58" s="52">
        <f t="shared" si="3"/>
        <v>0.050008334722453744</v>
      </c>
      <c r="J58" s="82">
        <v>3</v>
      </c>
      <c r="K58" s="83">
        <v>2</v>
      </c>
      <c r="L58" s="60"/>
      <c r="M58" s="60"/>
      <c r="N58" s="24"/>
      <c r="O58" s="6"/>
      <c r="P58" s="6"/>
      <c r="Q58" s="6"/>
      <c r="R58" s="6"/>
      <c r="S58" s="6"/>
      <c r="T58" s="6"/>
      <c r="U58" s="6"/>
      <c r="V58" s="6"/>
      <c r="W58" s="6"/>
      <c r="X58" s="30"/>
      <c r="Y58" s="30"/>
      <c r="Z58" s="30"/>
      <c r="AA58" s="30"/>
      <c r="AB58" s="30"/>
      <c r="AI58">
        <v>2</v>
      </c>
    </row>
    <row r="59" spans="1:63" ht="12.75">
      <c r="A59" s="1" t="s">
        <v>90</v>
      </c>
      <c r="C59" s="1">
        <v>0.05</v>
      </c>
      <c r="D59" s="1">
        <v>0.04</v>
      </c>
      <c r="E59" s="64">
        <v>0.08009554772640119</v>
      </c>
      <c r="F59" s="77">
        <f t="shared" si="2"/>
        <v>0.095</v>
      </c>
      <c r="G59" s="44">
        <v>0.08</v>
      </c>
      <c r="H59" s="44">
        <v>0.11</v>
      </c>
      <c r="I59" s="52">
        <f t="shared" si="3"/>
        <v>0.13335555925987666</v>
      </c>
      <c r="J59" s="82">
        <v>8</v>
      </c>
      <c r="K59" s="83">
        <v>7</v>
      </c>
      <c r="L59" s="60"/>
      <c r="M59" s="60"/>
      <c r="N59" s="24"/>
      <c r="O59" s="6"/>
      <c r="P59" s="6"/>
      <c r="Q59" s="6"/>
      <c r="R59" s="6"/>
      <c r="S59" s="6">
        <v>2</v>
      </c>
      <c r="T59" s="6"/>
      <c r="U59" s="6">
        <v>1</v>
      </c>
      <c r="V59" s="6"/>
      <c r="W59" s="6">
        <v>1</v>
      </c>
      <c r="X59" s="30"/>
      <c r="Y59" s="30"/>
      <c r="Z59" s="30"/>
      <c r="AA59" s="30"/>
      <c r="AB59" s="30"/>
      <c r="AT59">
        <v>1</v>
      </c>
      <c r="AU59">
        <v>1</v>
      </c>
      <c r="BK59">
        <v>1</v>
      </c>
    </row>
    <row r="60" spans="1:28" ht="12.75">
      <c r="A60" s="1" t="s">
        <v>91</v>
      </c>
      <c r="E60" s="64">
        <v>0.036</v>
      </c>
      <c r="F60" s="77">
        <f t="shared" si="2"/>
        <v>0</v>
      </c>
      <c r="G60" s="44"/>
      <c r="H60" s="44"/>
      <c r="I60" s="52">
        <f t="shared" si="3"/>
        <v>0</v>
      </c>
      <c r="J60" s="53">
        <f aca="true" t="shared" si="6" ref="J60:J70">SUM(L60:BR60)</f>
        <v>0</v>
      </c>
      <c r="K60" s="54">
        <f aca="true" t="shared" si="7" ref="K60:K70">COUNTA(L60:BR60)</f>
        <v>0</v>
      </c>
      <c r="L60" s="60"/>
      <c r="M60" s="60"/>
      <c r="N60" s="24"/>
      <c r="O60" s="6"/>
      <c r="P60" s="6"/>
      <c r="Q60" s="6"/>
      <c r="R60" s="6"/>
      <c r="S60" s="6"/>
      <c r="T60" s="6"/>
      <c r="U60" s="6"/>
      <c r="V60" s="6"/>
      <c r="W60" s="6"/>
      <c r="X60" s="30"/>
      <c r="Y60" s="30"/>
      <c r="Z60" s="30"/>
      <c r="AA60" s="30"/>
      <c r="AB60" s="30"/>
    </row>
    <row r="61" spans="1:28" ht="12.75">
      <c r="A61" s="1" t="s">
        <v>92</v>
      </c>
      <c r="E61" s="80" t="s">
        <v>335</v>
      </c>
      <c r="F61" s="77">
        <f t="shared" si="2"/>
        <v>0</v>
      </c>
      <c r="G61" s="44"/>
      <c r="H61" s="44"/>
      <c r="I61" s="52">
        <f t="shared" si="3"/>
        <v>0</v>
      </c>
      <c r="J61" s="53">
        <f t="shared" si="6"/>
        <v>0</v>
      </c>
      <c r="K61" s="54">
        <f t="shared" si="7"/>
        <v>0</v>
      </c>
      <c r="L61" s="60"/>
      <c r="M61" s="60"/>
      <c r="N61" s="24"/>
      <c r="O61" s="6"/>
      <c r="P61" s="6"/>
      <c r="Q61" s="6"/>
      <c r="R61" s="6"/>
      <c r="S61" s="6"/>
      <c r="T61" s="6"/>
      <c r="U61" s="6"/>
      <c r="V61" s="6"/>
      <c r="W61" s="6"/>
      <c r="X61" s="30"/>
      <c r="Y61" s="30"/>
      <c r="Z61" s="30"/>
      <c r="AA61" s="30"/>
      <c r="AB61" s="30"/>
    </row>
    <row r="62" spans="1:56" ht="12.75">
      <c r="A62" s="1" t="s">
        <v>93</v>
      </c>
      <c r="B62" s="1">
        <v>2.98</v>
      </c>
      <c r="C62" s="1">
        <v>0.71</v>
      </c>
      <c r="D62" s="1">
        <v>0.38</v>
      </c>
      <c r="E62" s="64">
        <v>0.137034265718584</v>
      </c>
      <c r="F62" s="77">
        <f t="shared" si="2"/>
        <v>0.0452817191034341</v>
      </c>
      <c r="G62" s="44">
        <v>0.02056343820686819</v>
      </c>
      <c r="H62" s="44">
        <v>0.07</v>
      </c>
      <c r="I62" s="52">
        <f t="shared" si="3"/>
        <v>0.36672778796466077</v>
      </c>
      <c r="J62" s="53">
        <f t="shared" si="6"/>
        <v>22</v>
      </c>
      <c r="K62" s="54">
        <f t="shared" si="7"/>
        <v>5</v>
      </c>
      <c r="L62" s="60"/>
      <c r="M62" s="60"/>
      <c r="N62" s="24"/>
      <c r="O62" s="6"/>
      <c r="P62" s="6"/>
      <c r="Q62" s="6"/>
      <c r="R62" s="6"/>
      <c r="S62" s="6">
        <v>12</v>
      </c>
      <c r="T62" s="6"/>
      <c r="U62" s="6"/>
      <c r="V62" s="6"/>
      <c r="W62" s="6"/>
      <c r="X62" s="30"/>
      <c r="Y62" s="30"/>
      <c r="Z62" s="30"/>
      <c r="AA62" s="30"/>
      <c r="AB62" s="30"/>
      <c r="AG62">
        <v>1</v>
      </c>
      <c r="AL62">
        <v>3</v>
      </c>
      <c r="AY62">
        <v>1</v>
      </c>
      <c r="BD62">
        <v>5</v>
      </c>
    </row>
    <row r="63" spans="1:28" ht="12.75">
      <c r="A63" s="1" t="s">
        <v>226</v>
      </c>
      <c r="E63" s="64"/>
      <c r="F63" s="77">
        <f t="shared" si="2"/>
        <v>0</v>
      </c>
      <c r="G63" s="44"/>
      <c r="H63" s="44"/>
      <c r="I63" s="52">
        <f t="shared" si="3"/>
        <v>0.050008334722453744</v>
      </c>
      <c r="J63" s="53">
        <f t="shared" si="6"/>
        <v>3</v>
      </c>
      <c r="K63" s="54">
        <f t="shared" si="7"/>
        <v>1</v>
      </c>
      <c r="L63" s="60"/>
      <c r="M63" s="60"/>
      <c r="N63" s="24"/>
      <c r="O63" s="6"/>
      <c r="P63" s="6"/>
      <c r="Q63" s="6"/>
      <c r="R63" s="6"/>
      <c r="S63" s="6">
        <v>3</v>
      </c>
      <c r="T63" s="6"/>
      <c r="U63" s="6"/>
      <c r="V63" s="6"/>
      <c r="W63" s="6"/>
      <c r="X63" s="30"/>
      <c r="Y63" s="30"/>
      <c r="Z63" s="30"/>
      <c r="AA63" s="30"/>
      <c r="AB63" s="30"/>
    </row>
    <row r="64" spans="1:66" ht="12.75">
      <c r="A64" s="1" t="s">
        <v>94</v>
      </c>
      <c r="B64" s="1">
        <v>5.56</v>
      </c>
      <c r="C64" s="1">
        <v>4.52</v>
      </c>
      <c r="D64" s="1">
        <v>3.23</v>
      </c>
      <c r="E64" s="64">
        <v>2.2579898846854136</v>
      </c>
      <c r="F64" s="77">
        <f t="shared" si="2"/>
        <v>4.3549999999999995</v>
      </c>
      <c r="G64" s="44">
        <v>0.51</v>
      </c>
      <c r="H64" s="44">
        <v>8.2</v>
      </c>
      <c r="I64" s="52">
        <f t="shared" si="3"/>
        <v>3.6339389898316385</v>
      </c>
      <c r="J64" s="53">
        <f t="shared" si="6"/>
        <v>218</v>
      </c>
      <c r="K64" s="54">
        <f t="shared" si="7"/>
        <v>21</v>
      </c>
      <c r="L64" s="60">
        <v>2</v>
      </c>
      <c r="M64" s="60">
        <v>3</v>
      </c>
      <c r="N64" s="24"/>
      <c r="O64" s="6">
        <v>3</v>
      </c>
      <c r="P64" s="6"/>
      <c r="Q64" s="6">
        <v>1</v>
      </c>
      <c r="R64" s="6">
        <v>1</v>
      </c>
      <c r="S64" s="6">
        <v>30</v>
      </c>
      <c r="T64" s="6"/>
      <c r="U64" s="6">
        <v>13</v>
      </c>
      <c r="V64" s="6"/>
      <c r="W64" s="6">
        <v>6</v>
      </c>
      <c r="X64" s="30"/>
      <c r="Y64" s="30">
        <v>47</v>
      </c>
      <c r="Z64" s="30">
        <v>1</v>
      </c>
      <c r="AA64" s="30"/>
      <c r="AB64" s="30"/>
      <c r="AF64">
        <v>1</v>
      </c>
      <c r="AI64">
        <v>8</v>
      </c>
      <c r="AL64">
        <v>2</v>
      </c>
      <c r="AN64">
        <v>2</v>
      </c>
      <c r="AR64">
        <v>81</v>
      </c>
      <c r="AZ64">
        <v>1</v>
      </c>
      <c r="BA64">
        <v>5</v>
      </c>
      <c r="BB64">
        <v>3</v>
      </c>
      <c r="BD64">
        <v>4</v>
      </c>
      <c r="BM64" s="5">
        <v>3</v>
      </c>
      <c r="BN64">
        <v>1</v>
      </c>
    </row>
    <row r="65" spans="1:28" ht="12.75">
      <c r="A65" s="1" t="s">
        <v>95</v>
      </c>
      <c r="B65" s="81" t="s">
        <v>335</v>
      </c>
      <c r="C65" s="9"/>
      <c r="D65" s="81" t="s">
        <v>335</v>
      </c>
      <c r="E65" s="64">
        <v>0.012</v>
      </c>
      <c r="F65" s="77">
        <f t="shared" si="2"/>
        <v>0.010281719103434095</v>
      </c>
      <c r="G65" s="44">
        <v>0.02056343820686819</v>
      </c>
      <c r="H65" s="44"/>
      <c r="I65" s="52">
        <f t="shared" si="3"/>
        <v>0.016669444907484583</v>
      </c>
      <c r="J65" s="53">
        <f t="shared" si="6"/>
        <v>1</v>
      </c>
      <c r="K65" s="54">
        <f t="shared" si="7"/>
        <v>1</v>
      </c>
      <c r="L65" s="60"/>
      <c r="M65" s="60"/>
      <c r="N65" s="24"/>
      <c r="O65" s="6"/>
      <c r="P65" s="6"/>
      <c r="Q65" s="6"/>
      <c r="R65" s="6"/>
      <c r="S65" s="6">
        <v>1</v>
      </c>
      <c r="T65" s="6"/>
      <c r="U65" s="6"/>
      <c r="V65" s="6"/>
      <c r="W65" s="6"/>
      <c r="X65" s="30"/>
      <c r="Y65" s="30"/>
      <c r="Z65" s="30"/>
      <c r="AA65" s="30"/>
      <c r="AB65" s="30"/>
    </row>
    <row r="66" spans="1:68" ht="12.75">
      <c r="A66" s="1" t="s">
        <v>96</v>
      </c>
      <c r="B66" s="41">
        <v>17.9</v>
      </c>
      <c r="C66" s="1">
        <v>55.45</v>
      </c>
      <c r="D66" s="1">
        <v>44.38</v>
      </c>
      <c r="E66" s="64">
        <v>49.90612016993728</v>
      </c>
      <c r="F66" s="77">
        <f t="shared" si="2"/>
        <v>22.455</v>
      </c>
      <c r="G66" s="44">
        <v>20.3</v>
      </c>
      <c r="H66" s="44">
        <v>24.61</v>
      </c>
      <c r="I66" s="52">
        <f t="shared" si="3"/>
        <v>36.33938989831639</v>
      </c>
      <c r="J66" s="53">
        <f t="shared" si="6"/>
        <v>2180</v>
      </c>
      <c r="K66" s="54">
        <f t="shared" si="7"/>
        <v>41</v>
      </c>
      <c r="L66" s="60"/>
      <c r="M66" s="60">
        <v>1</v>
      </c>
      <c r="N66" s="24">
        <v>8</v>
      </c>
      <c r="O66" s="6">
        <v>9</v>
      </c>
      <c r="P66" s="6">
        <v>15</v>
      </c>
      <c r="Q66" s="6">
        <v>5</v>
      </c>
      <c r="R66" s="6">
        <v>2</v>
      </c>
      <c r="S66" s="6">
        <v>15</v>
      </c>
      <c r="T66" s="6"/>
      <c r="U66" s="6">
        <v>4</v>
      </c>
      <c r="V66" s="6"/>
      <c r="W66" s="6">
        <v>15</v>
      </c>
      <c r="X66" s="30"/>
      <c r="Y66" s="30"/>
      <c r="Z66" s="30">
        <v>71</v>
      </c>
      <c r="AA66" s="30">
        <v>4</v>
      </c>
      <c r="AB66" s="30"/>
      <c r="AC66">
        <v>1</v>
      </c>
      <c r="AF66">
        <v>5</v>
      </c>
      <c r="AG66">
        <v>50</v>
      </c>
      <c r="AI66">
        <v>6</v>
      </c>
      <c r="AJ66">
        <v>4</v>
      </c>
      <c r="AK66" s="6">
        <v>7</v>
      </c>
      <c r="AL66">
        <v>3</v>
      </c>
      <c r="AM66">
        <v>73</v>
      </c>
      <c r="AN66">
        <v>46</v>
      </c>
      <c r="AO66">
        <v>120</v>
      </c>
      <c r="AQ66">
        <v>4</v>
      </c>
      <c r="AR66">
        <v>1</v>
      </c>
      <c r="AS66">
        <v>9</v>
      </c>
      <c r="AT66">
        <v>4</v>
      </c>
      <c r="AU66">
        <v>2</v>
      </c>
      <c r="AX66">
        <v>6</v>
      </c>
      <c r="AY66">
        <v>933</v>
      </c>
      <c r="AZ66">
        <v>165</v>
      </c>
      <c r="BA66">
        <v>2</v>
      </c>
      <c r="BC66">
        <v>3</v>
      </c>
      <c r="BD66">
        <v>13</v>
      </c>
      <c r="BG66">
        <v>163</v>
      </c>
      <c r="BI66">
        <v>19</v>
      </c>
      <c r="BJ66">
        <v>58</v>
      </c>
      <c r="BK66">
        <v>43</v>
      </c>
      <c r="BL66" s="5">
        <v>2</v>
      </c>
      <c r="BM66" s="5">
        <v>15</v>
      </c>
      <c r="BN66" s="5">
        <v>30</v>
      </c>
      <c r="BO66" s="5">
        <v>38</v>
      </c>
      <c r="BP66" s="5">
        <v>206</v>
      </c>
    </row>
    <row r="67" spans="1:28" ht="12.75">
      <c r="A67" s="1" t="s">
        <v>97</v>
      </c>
      <c r="D67" s="81" t="s">
        <v>335</v>
      </c>
      <c r="E67" s="64"/>
      <c r="F67" s="77">
        <f t="shared" si="2"/>
        <v>0</v>
      </c>
      <c r="G67" s="44"/>
      <c r="H67" s="44"/>
      <c r="I67" s="52">
        <f t="shared" si="3"/>
        <v>0</v>
      </c>
      <c r="J67" s="53">
        <f t="shared" si="6"/>
        <v>0</v>
      </c>
      <c r="K67" s="54">
        <f t="shared" si="7"/>
        <v>0</v>
      </c>
      <c r="L67" s="60"/>
      <c r="M67" s="60"/>
      <c r="N67" s="24"/>
      <c r="O67" s="6"/>
      <c r="P67" s="6"/>
      <c r="Q67" s="6"/>
      <c r="R67" s="6"/>
      <c r="S67" s="6"/>
      <c r="T67" s="6"/>
      <c r="U67" s="6"/>
      <c r="V67" s="6"/>
      <c r="W67" s="6"/>
      <c r="X67" s="30"/>
      <c r="Y67" s="30"/>
      <c r="Z67" s="30"/>
      <c r="AA67" s="30"/>
      <c r="AB67" s="30"/>
    </row>
    <row r="68" spans="1:68" ht="12.75">
      <c r="A68" s="1" t="s">
        <v>98</v>
      </c>
      <c r="B68" s="1">
        <v>0.51</v>
      </c>
      <c r="C68" s="1">
        <v>1.37</v>
      </c>
      <c r="D68" s="1">
        <v>2.35</v>
      </c>
      <c r="E68" s="64">
        <v>2.7268598017398338</v>
      </c>
      <c r="F68" s="77">
        <f t="shared" si="2"/>
        <v>2.69</v>
      </c>
      <c r="G68" s="44">
        <v>2.78</v>
      </c>
      <c r="H68" s="44">
        <v>2.6</v>
      </c>
      <c r="I68" s="52">
        <f t="shared" si="3"/>
        <v>3.2505417569594934</v>
      </c>
      <c r="J68" s="53">
        <f t="shared" si="6"/>
        <v>195</v>
      </c>
      <c r="K68" s="54">
        <f t="shared" si="7"/>
        <v>29</v>
      </c>
      <c r="L68" s="60"/>
      <c r="M68" s="60">
        <v>38</v>
      </c>
      <c r="N68" s="24"/>
      <c r="O68" s="6">
        <v>3</v>
      </c>
      <c r="P68" s="6"/>
      <c r="Q68" s="6">
        <v>1</v>
      </c>
      <c r="R68" s="6"/>
      <c r="S68" s="6">
        <v>1</v>
      </c>
      <c r="T68" s="6"/>
      <c r="U68" s="6">
        <v>5</v>
      </c>
      <c r="V68" s="6">
        <v>6</v>
      </c>
      <c r="W68" s="6">
        <v>5</v>
      </c>
      <c r="X68" s="30"/>
      <c r="Y68" s="30"/>
      <c r="Z68" s="30"/>
      <c r="AA68" s="30"/>
      <c r="AB68" s="30"/>
      <c r="AG68">
        <v>10</v>
      </c>
      <c r="AI68">
        <v>1</v>
      </c>
      <c r="AJ68">
        <v>4</v>
      </c>
      <c r="AK68" s="6">
        <v>2</v>
      </c>
      <c r="AL68">
        <v>11</v>
      </c>
      <c r="AM68">
        <v>2</v>
      </c>
      <c r="AN68">
        <v>9</v>
      </c>
      <c r="AO68">
        <v>5</v>
      </c>
      <c r="AR68">
        <v>6</v>
      </c>
      <c r="AS68">
        <v>1</v>
      </c>
      <c r="AT68">
        <v>12</v>
      </c>
      <c r="AU68">
        <v>2</v>
      </c>
      <c r="AV68">
        <v>1</v>
      </c>
      <c r="AW68">
        <v>1</v>
      </c>
      <c r="AX68">
        <v>3</v>
      </c>
      <c r="AY68">
        <v>12</v>
      </c>
      <c r="BD68">
        <v>5</v>
      </c>
      <c r="BJ68">
        <v>2</v>
      </c>
      <c r="BK68">
        <v>4</v>
      </c>
      <c r="BM68" s="5">
        <v>3</v>
      </c>
      <c r="BN68">
        <v>22</v>
      </c>
      <c r="BP68">
        <v>18</v>
      </c>
    </row>
    <row r="69" spans="1:28" ht="12.75">
      <c r="A69" s="1" t="s">
        <v>99</v>
      </c>
      <c r="B69" s="1">
        <v>0.03</v>
      </c>
      <c r="C69" s="1">
        <v>0.73</v>
      </c>
      <c r="D69" s="1">
        <v>0.06</v>
      </c>
      <c r="E69" s="64">
        <v>0.020999999999999998</v>
      </c>
      <c r="F69" s="77">
        <f t="shared" si="2"/>
        <v>0</v>
      </c>
      <c r="G69" s="44"/>
      <c r="H69" s="44"/>
      <c r="I69" s="52">
        <f t="shared" si="3"/>
        <v>0.016669444907484583</v>
      </c>
      <c r="J69" s="53">
        <f t="shared" si="6"/>
        <v>1</v>
      </c>
      <c r="K69" s="54">
        <f t="shared" si="7"/>
        <v>1</v>
      </c>
      <c r="L69" s="60"/>
      <c r="M69" s="60"/>
      <c r="N69" s="24"/>
      <c r="O69" s="6"/>
      <c r="P69" s="6"/>
      <c r="Q69" s="6"/>
      <c r="R69" s="6"/>
      <c r="S69" s="6">
        <v>1</v>
      </c>
      <c r="T69" s="6"/>
      <c r="U69" s="6"/>
      <c r="V69" s="6"/>
      <c r="W69" s="6"/>
      <c r="X69" s="30"/>
      <c r="Y69" s="30"/>
      <c r="Z69" s="30"/>
      <c r="AA69" s="30"/>
      <c r="AB69" s="30"/>
    </row>
    <row r="70" spans="1:68" ht="12.75">
      <c r="A70" s="1" t="s">
        <v>100</v>
      </c>
      <c r="B70" s="1">
        <v>18.31</v>
      </c>
      <c r="C70" s="1">
        <v>16.94</v>
      </c>
      <c r="D70" s="1">
        <v>13.67</v>
      </c>
      <c r="E70" s="64">
        <v>6.98926481893587</v>
      </c>
      <c r="F70" s="77">
        <f t="shared" si="2"/>
        <v>8.985</v>
      </c>
      <c r="G70" s="44">
        <v>9.2</v>
      </c>
      <c r="H70" s="44">
        <v>8.77</v>
      </c>
      <c r="I70" s="52">
        <f t="shared" si="3"/>
        <v>9.468244707451243</v>
      </c>
      <c r="J70" s="53">
        <f t="shared" si="6"/>
        <v>568</v>
      </c>
      <c r="K70" s="54">
        <f t="shared" si="7"/>
        <v>19</v>
      </c>
      <c r="L70" s="60"/>
      <c r="M70" s="60"/>
      <c r="N70" s="24"/>
      <c r="O70" s="6"/>
      <c r="P70" s="6">
        <v>2</v>
      </c>
      <c r="Q70" s="6"/>
      <c r="R70" s="6">
        <v>14</v>
      </c>
      <c r="S70" s="6"/>
      <c r="T70" s="6"/>
      <c r="U70" s="6"/>
      <c r="V70" s="6"/>
      <c r="W70" s="6"/>
      <c r="X70" s="30"/>
      <c r="Y70" s="30">
        <v>3</v>
      </c>
      <c r="Z70" s="30">
        <v>7</v>
      </c>
      <c r="AA70" s="30">
        <v>16</v>
      </c>
      <c r="AB70" s="30"/>
      <c r="AD70" s="30">
        <v>31</v>
      </c>
      <c r="AF70">
        <v>17</v>
      </c>
      <c r="AG70">
        <v>46</v>
      </c>
      <c r="AH70">
        <v>34</v>
      </c>
      <c r="AM70">
        <v>1</v>
      </c>
      <c r="AN70">
        <v>5</v>
      </c>
      <c r="AY70">
        <v>160</v>
      </c>
      <c r="AZ70">
        <v>168</v>
      </c>
      <c r="BA70">
        <v>25</v>
      </c>
      <c r="BB70">
        <v>6</v>
      </c>
      <c r="BG70">
        <v>29</v>
      </c>
      <c r="BJ70">
        <v>1</v>
      </c>
      <c r="BL70" s="5">
        <v>2</v>
      </c>
      <c r="BP70">
        <v>1</v>
      </c>
    </row>
    <row r="71" spans="1:54" ht="12.75">
      <c r="A71" s="1" t="s">
        <v>101</v>
      </c>
      <c r="B71" s="1">
        <v>0.12</v>
      </c>
      <c r="C71" s="1">
        <v>0.21</v>
      </c>
      <c r="D71" s="1">
        <v>0.05</v>
      </c>
      <c r="E71" s="64">
        <v>0.03506918875177019</v>
      </c>
      <c r="F71" s="77">
        <f t="shared" si="2"/>
        <v>0.020689712442318358</v>
      </c>
      <c r="G71" s="44">
        <v>0.02056343820686819</v>
      </c>
      <c r="H71" s="44">
        <v>0.020815986677768527</v>
      </c>
      <c r="I71" s="52">
        <f t="shared" si="3"/>
        <v>0.13335555925987666</v>
      </c>
      <c r="J71" s="53">
        <f aca="true" t="shared" si="8" ref="J71:J138">SUM(L71:BR71)</f>
        <v>8</v>
      </c>
      <c r="K71" s="54">
        <f aca="true" t="shared" si="9" ref="K71:K138">COUNTA(L71:BR71)</f>
        <v>5</v>
      </c>
      <c r="L71" s="60"/>
      <c r="M71" s="60"/>
      <c r="N71" s="24"/>
      <c r="O71" s="6"/>
      <c r="P71" s="6"/>
      <c r="Q71" s="6"/>
      <c r="R71" s="6"/>
      <c r="S71" s="6">
        <v>1</v>
      </c>
      <c r="T71" s="6"/>
      <c r="U71" s="6"/>
      <c r="V71" s="6"/>
      <c r="W71" s="6"/>
      <c r="X71" s="30"/>
      <c r="Y71" s="30"/>
      <c r="Z71" s="30"/>
      <c r="AA71" s="30"/>
      <c r="AB71" s="30"/>
      <c r="AI71">
        <v>1</v>
      </c>
      <c r="AK71" s="6">
        <v>4</v>
      </c>
      <c r="AT71">
        <v>1</v>
      </c>
      <c r="BB71">
        <v>1</v>
      </c>
    </row>
    <row r="72" spans="1:41" ht="12.75">
      <c r="A72" s="1" t="s">
        <v>102</v>
      </c>
      <c r="B72" s="1">
        <v>0.02</v>
      </c>
      <c r="C72" s="1">
        <v>0.03</v>
      </c>
      <c r="D72" s="1">
        <v>0.03</v>
      </c>
      <c r="E72" s="64">
        <v>0.03406918875177019</v>
      </c>
      <c r="F72" s="77">
        <f aca="true" t="shared" si="10" ref="F72:F137">(G72+H72)/2</f>
        <v>0.10500000000000001</v>
      </c>
      <c r="G72" s="44">
        <v>0.14</v>
      </c>
      <c r="H72" s="44">
        <v>0.07</v>
      </c>
      <c r="I72" s="52">
        <f t="shared" si="3"/>
        <v>0.15002500416736123</v>
      </c>
      <c r="J72" s="53">
        <f t="shared" si="8"/>
        <v>9</v>
      </c>
      <c r="K72" s="54">
        <f t="shared" si="9"/>
        <v>4</v>
      </c>
      <c r="L72" s="60"/>
      <c r="M72" s="60"/>
      <c r="N72" s="24"/>
      <c r="O72" s="6"/>
      <c r="P72" s="6"/>
      <c r="Q72" s="6"/>
      <c r="R72" s="6"/>
      <c r="S72" s="6">
        <v>2</v>
      </c>
      <c r="T72" s="6"/>
      <c r="U72" s="6"/>
      <c r="V72" s="6"/>
      <c r="W72" s="6">
        <v>1</v>
      </c>
      <c r="X72" s="30"/>
      <c r="Y72" s="30"/>
      <c r="Z72" s="30"/>
      <c r="AA72" s="30"/>
      <c r="AB72" s="30"/>
      <c r="AD72">
        <v>1</v>
      </c>
      <c r="AO72">
        <v>5</v>
      </c>
    </row>
    <row r="73" spans="1:52" ht="12.75">
      <c r="A73" s="1" t="s">
        <v>103</v>
      </c>
      <c r="B73" s="1">
        <v>0.15</v>
      </c>
      <c r="C73" s="1">
        <v>0.24</v>
      </c>
      <c r="D73" s="1">
        <v>0.48</v>
      </c>
      <c r="E73" s="64">
        <v>0.19504612583451345</v>
      </c>
      <c r="F73" s="77">
        <f t="shared" si="10"/>
        <v>0.05</v>
      </c>
      <c r="G73" s="44">
        <v>0.05</v>
      </c>
      <c r="H73" s="44">
        <v>0.05</v>
      </c>
      <c r="I73" s="52">
        <f t="shared" si="3"/>
        <v>0.15002500416736123</v>
      </c>
      <c r="J73" s="53">
        <f t="shared" si="8"/>
        <v>9</v>
      </c>
      <c r="K73" s="54">
        <f t="shared" si="9"/>
        <v>2</v>
      </c>
      <c r="L73" s="60">
        <v>2</v>
      </c>
      <c r="M73" s="60"/>
      <c r="N73" s="24"/>
      <c r="O73" s="6"/>
      <c r="P73" s="6"/>
      <c r="Q73" s="6"/>
      <c r="R73" s="6"/>
      <c r="S73" s="6"/>
      <c r="T73" s="6"/>
      <c r="U73" s="6"/>
      <c r="V73" s="6"/>
      <c r="W73" s="6"/>
      <c r="X73" s="30"/>
      <c r="Y73" s="30"/>
      <c r="Z73" s="30"/>
      <c r="AA73" s="30"/>
      <c r="AB73" s="30"/>
      <c r="AZ73">
        <v>7</v>
      </c>
    </row>
    <row r="74" spans="1:28" ht="12.75">
      <c r="A74" s="1" t="s">
        <v>286</v>
      </c>
      <c r="E74" s="64"/>
      <c r="F74" s="77">
        <f t="shared" si="10"/>
        <v>0.010407993338884263</v>
      </c>
      <c r="G74" s="44"/>
      <c r="H74" s="44">
        <v>0.020815986677768527</v>
      </c>
      <c r="I74" s="52">
        <f>J74*10/J$4</f>
        <v>0</v>
      </c>
      <c r="J74" s="53">
        <f>SUM(L74:BR74)</f>
        <v>0</v>
      </c>
      <c r="K74" s="54">
        <f>COUNTA(L74:BR74)</f>
        <v>0</v>
      </c>
      <c r="L74" s="60"/>
      <c r="M74" s="60"/>
      <c r="N74" s="24"/>
      <c r="O74" s="6"/>
      <c r="P74" s="6"/>
      <c r="Q74" s="6"/>
      <c r="R74" s="6"/>
      <c r="S74" s="6"/>
      <c r="T74" s="6"/>
      <c r="U74" s="6"/>
      <c r="V74" s="6"/>
      <c r="W74" s="6"/>
      <c r="X74" s="30"/>
      <c r="Y74" s="30"/>
      <c r="Z74" s="30"/>
      <c r="AA74" s="30"/>
      <c r="AB74" s="30"/>
    </row>
    <row r="75" spans="1:28" ht="12.75">
      <c r="A75" s="1" t="s">
        <v>104</v>
      </c>
      <c r="C75" s="1">
        <v>0.01</v>
      </c>
      <c r="D75" s="1">
        <v>0.01</v>
      </c>
      <c r="E75" s="64">
        <v>0.015</v>
      </c>
      <c r="F75" s="77">
        <f t="shared" si="10"/>
        <v>0.010281719103434095</v>
      </c>
      <c r="G75" s="44">
        <v>0.02056343820686819</v>
      </c>
      <c r="H75" s="44"/>
      <c r="I75" s="52">
        <f aca="true" t="shared" si="11" ref="I75:I141">J75*10/J$4</f>
        <v>0</v>
      </c>
      <c r="J75" s="53">
        <f t="shared" si="8"/>
        <v>0</v>
      </c>
      <c r="K75" s="54">
        <f t="shared" si="9"/>
        <v>0</v>
      </c>
      <c r="L75" s="60"/>
      <c r="M75" s="60"/>
      <c r="N75" s="24"/>
      <c r="O75" s="6"/>
      <c r="P75" s="6"/>
      <c r="Q75" s="6"/>
      <c r="R75" s="6"/>
      <c r="S75" s="6"/>
      <c r="T75" s="6"/>
      <c r="U75" s="6"/>
      <c r="V75" s="6"/>
      <c r="W75" s="6"/>
      <c r="X75" s="30"/>
      <c r="Y75" s="30"/>
      <c r="Z75" s="30"/>
      <c r="AA75" s="30"/>
      <c r="AB75" s="30"/>
    </row>
    <row r="76" spans="1:28" ht="12.75">
      <c r="A76" s="1" t="s">
        <v>105</v>
      </c>
      <c r="C76" s="81" t="s">
        <v>335</v>
      </c>
      <c r="D76" s="81" t="s">
        <v>335</v>
      </c>
      <c r="E76" s="64">
        <v>0.008972983710766786</v>
      </c>
      <c r="F76" s="77">
        <f t="shared" si="10"/>
        <v>0</v>
      </c>
      <c r="G76" s="44"/>
      <c r="H76" s="44"/>
      <c r="I76" s="52">
        <f t="shared" si="11"/>
        <v>0.033338889814969165</v>
      </c>
      <c r="J76" s="53">
        <f t="shared" si="8"/>
        <v>2</v>
      </c>
      <c r="K76" s="54">
        <f t="shared" si="9"/>
        <v>2</v>
      </c>
      <c r="L76" s="60"/>
      <c r="M76" s="60"/>
      <c r="N76" s="24"/>
      <c r="O76" s="6"/>
      <c r="P76" s="6"/>
      <c r="Q76" s="6">
        <v>1</v>
      </c>
      <c r="R76" s="6"/>
      <c r="S76" s="6">
        <v>1</v>
      </c>
      <c r="T76" s="6"/>
      <c r="U76" s="6"/>
      <c r="V76" s="6"/>
      <c r="W76" s="6"/>
      <c r="X76" s="30"/>
      <c r="Y76" s="30"/>
      <c r="Z76" s="30"/>
      <c r="AA76" s="30"/>
      <c r="AB76" s="30"/>
    </row>
    <row r="77" spans="1:28" ht="12.75">
      <c r="A77" s="1" t="s">
        <v>314</v>
      </c>
      <c r="E77" s="64"/>
      <c r="F77" s="77">
        <f t="shared" si="10"/>
        <v>0</v>
      </c>
      <c r="G77" s="44"/>
      <c r="H77" s="44"/>
      <c r="I77" s="52">
        <f>J77*10/J$4</f>
        <v>0.016669444907484583</v>
      </c>
      <c r="J77" s="53">
        <f>SUM(L77:BR77)</f>
        <v>1</v>
      </c>
      <c r="K77" s="54">
        <f>COUNTA(L77:BR77)</f>
        <v>1</v>
      </c>
      <c r="L77" s="60"/>
      <c r="M77" s="60"/>
      <c r="N77" s="24"/>
      <c r="O77" s="6"/>
      <c r="P77" s="6"/>
      <c r="Q77" s="6"/>
      <c r="R77" s="6"/>
      <c r="S77" s="6">
        <v>1</v>
      </c>
      <c r="T77" s="6"/>
      <c r="U77" s="6"/>
      <c r="V77" s="6"/>
      <c r="W77" s="6"/>
      <c r="X77" s="30"/>
      <c r="Y77" s="30"/>
      <c r="Z77" s="30"/>
      <c r="AA77" s="30"/>
      <c r="AB77" s="30"/>
    </row>
    <row r="78" spans="1:28" ht="12.75">
      <c r="A78" s="1" t="s">
        <v>106</v>
      </c>
      <c r="B78" s="1">
        <v>0.03</v>
      </c>
      <c r="C78" s="1">
        <v>0.01</v>
      </c>
      <c r="D78" s="1">
        <v>0.01</v>
      </c>
      <c r="E78" s="64">
        <v>0.006</v>
      </c>
      <c r="F78" s="77">
        <f t="shared" si="10"/>
        <v>0.01</v>
      </c>
      <c r="G78" s="44">
        <v>0.02</v>
      </c>
      <c r="H78" s="44"/>
      <c r="I78" s="52">
        <f t="shared" si="11"/>
        <v>0</v>
      </c>
      <c r="J78" s="53">
        <f t="shared" si="8"/>
        <v>0</v>
      </c>
      <c r="K78" s="54">
        <f t="shared" si="9"/>
        <v>0</v>
      </c>
      <c r="L78" s="60"/>
      <c r="M78" s="60"/>
      <c r="N78" s="24"/>
      <c r="O78" s="6"/>
      <c r="P78" s="6"/>
      <c r="Q78" s="6"/>
      <c r="R78" s="6"/>
      <c r="S78" s="6"/>
      <c r="T78" s="6"/>
      <c r="U78" s="6"/>
      <c r="V78" s="6"/>
      <c r="W78" s="6"/>
      <c r="X78" s="30"/>
      <c r="Y78" s="30"/>
      <c r="Z78" s="30"/>
      <c r="AA78" s="30"/>
      <c r="AB78" s="30"/>
    </row>
    <row r="79" spans="1:28" ht="12.75">
      <c r="A79" s="1" t="s">
        <v>269</v>
      </c>
      <c r="B79" s="81" t="s">
        <v>335</v>
      </c>
      <c r="C79" s="9"/>
      <c r="D79" s="81" t="s">
        <v>335</v>
      </c>
      <c r="E79" s="80" t="s">
        <v>335</v>
      </c>
      <c r="F79" s="77">
        <f t="shared" si="10"/>
        <v>0.010281719103434095</v>
      </c>
      <c r="G79" s="44">
        <v>0.02056343820686819</v>
      </c>
      <c r="H79" s="44"/>
      <c r="I79" s="52">
        <f>J79*10/J$4</f>
        <v>0</v>
      </c>
      <c r="J79" s="53">
        <f>SUM(L79:BR79)</f>
        <v>0</v>
      </c>
      <c r="K79" s="54">
        <f>COUNTA(L79:BR79)</f>
        <v>0</v>
      </c>
      <c r="L79" s="60"/>
      <c r="M79" s="60"/>
      <c r="N79" s="24"/>
      <c r="O79" s="6"/>
      <c r="P79" s="6"/>
      <c r="Q79" s="6"/>
      <c r="R79" s="6"/>
      <c r="S79" s="6"/>
      <c r="T79" s="6"/>
      <c r="U79" s="6"/>
      <c r="V79" s="6"/>
      <c r="W79" s="6"/>
      <c r="X79" s="30"/>
      <c r="Y79" s="30"/>
      <c r="Z79" s="30"/>
      <c r="AA79" s="30"/>
      <c r="AB79" s="30"/>
    </row>
    <row r="80" spans="1:63" ht="12.75">
      <c r="A80" s="1" t="s">
        <v>107</v>
      </c>
      <c r="B80" s="1">
        <v>0.01</v>
      </c>
      <c r="C80" s="1">
        <v>0.01</v>
      </c>
      <c r="D80" s="1">
        <v>0.03</v>
      </c>
      <c r="E80" s="64">
        <v>0.05406918875177018</v>
      </c>
      <c r="F80" s="77">
        <f t="shared" si="10"/>
        <v>0.105</v>
      </c>
      <c r="G80" s="44">
        <v>0.21</v>
      </c>
      <c r="H80" s="44"/>
      <c r="I80" s="52">
        <f t="shared" si="11"/>
        <v>0.13335555925987666</v>
      </c>
      <c r="J80" s="53">
        <f t="shared" si="8"/>
        <v>8</v>
      </c>
      <c r="K80" s="54">
        <f t="shared" si="9"/>
        <v>6</v>
      </c>
      <c r="L80" s="60"/>
      <c r="M80" s="60"/>
      <c r="N80" s="24"/>
      <c r="O80" s="6"/>
      <c r="P80" s="6"/>
      <c r="Q80" s="6"/>
      <c r="R80" s="6"/>
      <c r="S80" s="6">
        <v>2</v>
      </c>
      <c r="T80" s="6"/>
      <c r="U80" s="6"/>
      <c r="V80" s="6"/>
      <c r="W80" s="6"/>
      <c r="X80" s="30"/>
      <c r="Y80" s="30"/>
      <c r="Z80" s="30"/>
      <c r="AA80" s="30"/>
      <c r="AB80" s="30">
        <v>1</v>
      </c>
      <c r="AL80">
        <v>1</v>
      </c>
      <c r="AO80">
        <v>1</v>
      </c>
      <c r="AT80">
        <v>2</v>
      </c>
      <c r="BK80">
        <v>1</v>
      </c>
    </row>
    <row r="81" spans="1:28" ht="12.75">
      <c r="A81" s="1" t="s">
        <v>108</v>
      </c>
      <c r="B81" s="1">
        <v>0.01</v>
      </c>
      <c r="D81" s="1">
        <v>0.03</v>
      </c>
      <c r="E81" s="64">
        <v>0.013023062917256727</v>
      </c>
      <c r="F81" s="77">
        <f t="shared" si="10"/>
        <v>0.015</v>
      </c>
      <c r="G81" s="44"/>
      <c r="H81" s="44">
        <v>0.03</v>
      </c>
      <c r="I81" s="52">
        <f t="shared" si="11"/>
        <v>0</v>
      </c>
      <c r="J81" s="53">
        <f t="shared" si="8"/>
        <v>0</v>
      </c>
      <c r="K81" s="54">
        <f t="shared" si="9"/>
        <v>0</v>
      </c>
      <c r="L81" s="60"/>
      <c r="M81" s="60"/>
      <c r="N81" s="24"/>
      <c r="O81" s="6"/>
      <c r="P81" s="6"/>
      <c r="Q81" s="6"/>
      <c r="R81" s="6"/>
      <c r="S81" s="6"/>
      <c r="T81" s="6"/>
      <c r="U81" s="6"/>
      <c r="V81" s="6"/>
      <c r="W81" s="6"/>
      <c r="X81" s="30"/>
      <c r="Y81" s="30"/>
      <c r="Z81" s="30"/>
      <c r="AA81" s="30"/>
      <c r="AB81" s="30"/>
    </row>
    <row r="82" spans="1:28" ht="12.75">
      <c r="A82" s="1" t="s">
        <v>109</v>
      </c>
      <c r="B82" s="1">
        <v>0.02</v>
      </c>
      <c r="C82" s="81" t="s">
        <v>335</v>
      </c>
      <c r="E82" s="64">
        <v>0.009046125834513455</v>
      </c>
      <c r="F82" s="77">
        <f t="shared" si="10"/>
        <v>0</v>
      </c>
      <c r="G82" s="44"/>
      <c r="H82" s="44"/>
      <c r="I82" s="52">
        <f t="shared" si="11"/>
        <v>0</v>
      </c>
      <c r="J82" s="53">
        <f t="shared" si="8"/>
        <v>0</v>
      </c>
      <c r="K82" s="54">
        <f t="shared" si="9"/>
        <v>0</v>
      </c>
      <c r="L82" s="60"/>
      <c r="M82" s="60"/>
      <c r="N82" s="24"/>
      <c r="O82" s="6"/>
      <c r="P82" s="6"/>
      <c r="Q82" s="6"/>
      <c r="R82" s="6"/>
      <c r="S82" s="6"/>
      <c r="T82" s="6"/>
      <c r="U82" s="6"/>
      <c r="V82" s="6"/>
      <c r="W82" s="6"/>
      <c r="X82" s="30"/>
      <c r="Y82" s="30"/>
      <c r="Z82" s="30"/>
      <c r="AA82" s="30"/>
      <c r="AB82" s="30"/>
    </row>
    <row r="83" spans="1:65" ht="12.75">
      <c r="A83" s="1" t="s">
        <v>110</v>
      </c>
      <c r="B83" s="1">
        <v>0.29</v>
      </c>
      <c r="C83" s="41">
        <v>0.4</v>
      </c>
      <c r="D83" s="1">
        <v>0.58</v>
      </c>
      <c r="E83" s="64">
        <v>0.48592251669026904</v>
      </c>
      <c r="F83" s="77">
        <f t="shared" si="10"/>
        <v>0.54</v>
      </c>
      <c r="G83" s="44">
        <v>0.57</v>
      </c>
      <c r="H83" s="44">
        <v>0.51</v>
      </c>
      <c r="I83" s="52">
        <f t="shared" si="11"/>
        <v>0.40006667777962995</v>
      </c>
      <c r="J83" s="53">
        <f t="shared" si="8"/>
        <v>24</v>
      </c>
      <c r="K83" s="54">
        <f t="shared" si="9"/>
        <v>16</v>
      </c>
      <c r="L83" s="60"/>
      <c r="M83" s="60">
        <v>1</v>
      </c>
      <c r="N83" s="24"/>
      <c r="O83" s="6">
        <v>1</v>
      </c>
      <c r="P83" s="6">
        <v>1</v>
      </c>
      <c r="Q83" s="6"/>
      <c r="R83" s="6"/>
      <c r="S83" s="6"/>
      <c r="T83" s="6"/>
      <c r="U83" s="6"/>
      <c r="V83" s="6">
        <v>2</v>
      </c>
      <c r="W83" s="6"/>
      <c r="X83" s="30">
        <v>2</v>
      </c>
      <c r="Y83" s="30">
        <v>1</v>
      </c>
      <c r="Z83" s="30">
        <v>1</v>
      </c>
      <c r="AA83" s="30"/>
      <c r="AB83" s="30"/>
      <c r="AI83">
        <v>3</v>
      </c>
      <c r="AJ83">
        <v>1</v>
      </c>
      <c r="AL83">
        <v>2</v>
      </c>
      <c r="AP83">
        <v>1</v>
      </c>
      <c r="AR83">
        <v>3</v>
      </c>
      <c r="AT83">
        <v>2</v>
      </c>
      <c r="BD83">
        <v>1</v>
      </c>
      <c r="BE83">
        <v>1</v>
      </c>
      <c r="BM83" s="5">
        <v>1</v>
      </c>
    </row>
    <row r="84" spans="1:66" ht="12.75">
      <c r="A84" s="1" t="s">
        <v>111</v>
      </c>
      <c r="B84" s="1">
        <v>0.38</v>
      </c>
      <c r="C84" s="1">
        <v>0.31</v>
      </c>
      <c r="D84" s="1">
        <v>0.45</v>
      </c>
      <c r="E84" s="64">
        <v>0.6772453975318633</v>
      </c>
      <c r="F84" s="77">
        <f t="shared" si="10"/>
        <v>0.8</v>
      </c>
      <c r="G84" s="44">
        <v>0.89</v>
      </c>
      <c r="H84" s="44">
        <v>0.71</v>
      </c>
      <c r="I84" s="52">
        <f t="shared" si="11"/>
        <v>0.7001166861143524</v>
      </c>
      <c r="J84" s="53">
        <f t="shared" si="8"/>
        <v>42</v>
      </c>
      <c r="K84" s="54">
        <f t="shared" si="9"/>
        <v>26</v>
      </c>
      <c r="L84" s="60">
        <v>1</v>
      </c>
      <c r="M84" s="60">
        <v>1</v>
      </c>
      <c r="N84" s="24"/>
      <c r="O84" s="6"/>
      <c r="P84" s="6"/>
      <c r="Q84" s="6">
        <v>1</v>
      </c>
      <c r="R84" s="6"/>
      <c r="S84" s="6"/>
      <c r="T84" s="6"/>
      <c r="U84" s="6">
        <v>1</v>
      </c>
      <c r="V84" s="6"/>
      <c r="W84" s="6"/>
      <c r="X84" s="30">
        <v>3</v>
      </c>
      <c r="Y84" s="30">
        <v>2</v>
      </c>
      <c r="Z84" s="30">
        <v>1</v>
      </c>
      <c r="AA84" s="30">
        <v>2</v>
      </c>
      <c r="AB84" s="30"/>
      <c r="AE84">
        <v>1</v>
      </c>
      <c r="AF84">
        <v>1</v>
      </c>
      <c r="AH84">
        <v>2</v>
      </c>
      <c r="AJ84">
        <v>2</v>
      </c>
      <c r="AK84" s="6">
        <v>1</v>
      </c>
      <c r="AL84">
        <v>1</v>
      </c>
      <c r="AP84">
        <v>1</v>
      </c>
      <c r="AR84">
        <v>2</v>
      </c>
      <c r="AT84">
        <v>4</v>
      </c>
      <c r="AU84">
        <v>2</v>
      </c>
      <c r="AW84">
        <v>1</v>
      </c>
      <c r="AY84">
        <v>2</v>
      </c>
      <c r="BC84">
        <v>1</v>
      </c>
      <c r="BD84">
        <v>1</v>
      </c>
      <c r="BF84">
        <v>2</v>
      </c>
      <c r="BL84" s="5">
        <v>1</v>
      </c>
      <c r="BM84" s="5">
        <v>2</v>
      </c>
      <c r="BN84">
        <v>3</v>
      </c>
    </row>
    <row r="85" spans="1:28" ht="12.75">
      <c r="A85" s="1" t="s">
        <v>219</v>
      </c>
      <c r="B85" s="81" t="s">
        <v>335</v>
      </c>
      <c r="C85" s="9"/>
      <c r="D85" s="81" t="s">
        <v>335</v>
      </c>
      <c r="E85" s="80" t="s">
        <v>335</v>
      </c>
      <c r="F85" s="77">
        <f t="shared" si="10"/>
        <v>0</v>
      </c>
      <c r="G85" s="44"/>
      <c r="H85" s="44"/>
      <c r="I85" s="52">
        <f t="shared" si="11"/>
        <v>0</v>
      </c>
      <c r="J85" s="53">
        <f t="shared" si="8"/>
        <v>0</v>
      </c>
      <c r="K85" s="54">
        <f t="shared" si="9"/>
        <v>0</v>
      </c>
      <c r="L85" s="60"/>
      <c r="M85" s="60"/>
      <c r="N85" s="24"/>
      <c r="O85" s="6"/>
      <c r="P85" s="6"/>
      <c r="Q85" s="6"/>
      <c r="R85" s="6"/>
      <c r="S85" s="6"/>
      <c r="T85" s="6"/>
      <c r="U85" s="6"/>
      <c r="V85" s="6"/>
      <c r="W85" s="6"/>
      <c r="X85" s="30"/>
      <c r="Y85" s="30"/>
      <c r="Z85" s="30"/>
      <c r="AA85" s="30"/>
      <c r="AB85" s="30"/>
    </row>
    <row r="86" spans="1:70" ht="12.75">
      <c r="A86" s="1" t="s">
        <v>112</v>
      </c>
      <c r="B86" s="1">
        <v>3.25</v>
      </c>
      <c r="C86" s="1">
        <v>1.92</v>
      </c>
      <c r="D86" s="1">
        <v>2.86</v>
      </c>
      <c r="E86" s="64">
        <v>4.739430912401376</v>
      </c>
      <c r="F86" s="77">
        <f t="shared" si="10"/>
        <v>10.045</v>
      </c>
      <c r="G86" s="44">
        <v>13.4</v>
      </c>
      <c r="H86" s="44">
        <v>6.69</v>
      </c>
      <c r="I86" s="52">
        <f t="shared" si="11"/>
        <v>7.267877979663277</v>
      </c>
      <c r="J86" s="53">
        <f t="shared" si="8"/>
        <v>436</v>
      </c>
      <c r="K86" s="54">
        <f t="shared" si="9"/>
        <v>57</v>
      </c>
      <c r="L86" s="60">
        <v>2</v>
      </c>
      <c r="M86" s="60">
        <v>12</v>
      </c>
      <c r="N86" s="24">
        <v>4</v>
      </c>
      <c r="O86" s="6">
        <v>12</v>
      </c>
      <c r="P86" s="6">
        <v>2</v>
      </c>
      <c r="Q86" s="6">
        <v>10</v>
      </c>
      <c r="R86" s="6">
        <v>8</v>
      </c>
      <c r="S86" s="6"/>
      <c r="T86" s="6">
        <v>1</v>
      </c>
      <c r="U86" s="6">
        <v>8</v>
      </c>
      <c r="V86" s="6">
        <v>15</v>
      </c>
      <c r="W86" s="6">
        <v>9</v>
      </c>
      <c r="X86" s="30">
        <v>9</v>
      </c>
      <c r="Y86" s="30">
        <v>10</v>
      </c>
      <c r="Z86" s="30">
        <v>5</v>
      </c>
      <c r="AA86" s="30">
        <v>4</v>
      </c>
      <c r="AB86" s="30">
        <v>8</v>
      </c>
      <c r="AC86" s="29">
        <v>9</v>
      </c>
      <c r="AD86" s="29">
        <v>7</v>
      </c>
      <c r="AE86" s="29">
        <v>6</v>
      </c>
      <c r="AF86" s="29">
        <v>4</v>
      </c>
      <c r="AG86" s="29">
        <v>4</v>
      </c>
      <c r="AH86" s="29">
        <v>3</v>
      </c>
      <c r="AI86" s="29">
        <v>3</v>
      </c>
      <c r="AJ86" s="29">
        <v>5</v>
      </c>
      <c r="AK86" s="29">
        <v>6</v>
      </c>
      <c r="AL86" s="29">
        <v>8</v>
      </c>
      <c r="AM86" s="29">
        <v>4</v>
      </c>
      <c r="AN86" s="29">
        <v>12</v>
      </c>
      <c r="AO86" s="29">
        <v>5</v>
      </c>
      <c r="AP86">
        <v>8</v>
      </c>
      <c r="AQ86">
        <v>16</v>
      </c>
      <c r="AR86">
        <v>36</v>
      </c>
      <c r="AS86">
        <v>4</v>
      </c>
      <c r="AT86">
        <v>8</v>
      </c>
      <c r="AU86">
        <v>4</v>
      </c>
      <c r="AV86">
        <v>6</v>
      </c>
      <c r="AW86">
        <v>15</v>
      </c>
      <c r="AX86">
        <v>2</v>
      </c>
      <c r="AY86">
        <v>1</v>
      </c>
      <c r="AZ86">
        <v>3</v>
      </c>
      <c r="BA86">
        <v>6</v>
      </c>
      <c r="BB86">
        <v>6</v>
      </c>
      <c r="BC86">
        <v>2</v>
      </c>
      <c r="BD86">
        <v>8</v>
      </c>
      <c r="BE86">
        <v>10</v>
      </c>
      <c r="BF86">
        <v>17</v>
      </c>
      <c r="BH86">
        <v>8</v>
      </c>
      <c r="BI86">
        <v>3</v>
      </c>
      <c r="BJ86">
        <v>1</v>
      </c>
      <c r="BK86">
        <v>8</v>
      </c>
      <c r="BL86" s="5">
        <v>1</v>
      </c>
      <c r="BM86" s="5">
        <v>17</v>
      </c>
      <c r="BN86" s="5">
        <v>34</v>
      </c>
      <c r="BO86" s="5">
        <v>2</v>
      </c>
      <c r="BP86" s="5">
        <v>4</v>
      </c>
      <c r="BQ86" s="5">
        <v>9</v>
      </c>
      <c r="BR86" s="5">
        <v>2</v>
      </c>
    </row>
    <row r="87" spans="1:69" ht="12.75">
      <c r="A87" s="1" t="s">
        <v>113</v>
      </c>
      <c r="B87" s="1">
        <v>0.01</v>
      </c>
      <c r="C87" s="1">
        <v>0.03</v>
      </c>
      <c r="D87" s="1">
        <v>0.06</v>
      </c>
      <c r="E87" s="64">
        <v>0.08106918875177019</v>
      </c>
      <c r="F87" s="77">
        <f t="shared" si="10"/>
        <v>0.060000000000000005</v>
      </c>
      <c r="G87" s="44">
        <v>0.05</v>
      </c>
      <c r="H87" s="44">
        <v>0.07</v>
      </c>
      <c r="I87" s="52">
        <f t="shared" si="11"/>
        <v>0.08334722453742291</v>
      </c>
      <c r="J87" s="53">
        <f t="shared" si="8"/>
        <v>5</v>
      </c>
      <c r="K87" s="54">
        <f t="shared" si="9"/>
        <v>5</v>
      </c>
      <c r="L87" s="60"/>
      <c r="M87" s="60"/>
      <c r="N87" s="24"/>
      <c r="O87" s="6"/>
      <c r="P87" s="6"/>
      <c r="Q87" s="6"/>
      <c r="R87" s="6"/>
      <c r="S87" s="6"/>
      <c r="T87" s="6"/>
      <c r="U87" s="6"/>
      <c r="V87" s="6"/>
      <c r="W87" s="6"/>
      <c r="X87" s="30"/>
      <c r="Y87" s="30"/>
      <c r="Z87" s="30"/>
      <c r="AA87" s="30"/>
      <c r="AB87" s="30"/>
      <c r="AQ87">
        <v>1</v>
      </c>
      <c r="AT87">
        <v>1</v>
      </c>
      <c r="BA87">
        <v>1</v>
      </c>
      <c r="BF87">
        <v>1</v>
      </c>
      <c r="BM87" s="5">
        <v>1</v>
      </c>
      <c r="BN87" s="5"/>
      <c r="BO87" s="5"/>
      <c r="BP87" s="5"/>
      <c r="BQ87" s="5"/>
    </row>
    <row r="88" spans="1:28" ht="12.75">
      <c r="A88" s="1" t="s">
        <v>114</v>
      </c>
      <c r="B88" s="1">
        <v>0.05</v>
      </c>
      <c r="C88" s="1">
        <v>0.02</v>
      </c>
      <c r="D88" s="1">
        <v>0.03</v>
      </c>
      <c r="E88" s="64">
        <v>0.044161440420797095</v>
      </c>
      <c r="F88" s="77">
        <f t="shared" si="10"/>
        <v>0.015</v>
      </c>
      <c r="G88" s="44"/>
      <c r="H88" s="44">
        <v>0.03</v>
      </c>
      <c r="I88" s="52">
        <f t="shared" si="11"/>
        <v>0</v>
      </c>
      <c r="J88" s="53">
        <f t="shared" si="8"/>
        <v>0</v>
      </c>
      <c r="K88" s="54">
        <f t="shared" si="9"/>
        <v>0</v>
      </c>
      <c r="L88" s="60"/>
      <c r="M88" s="60"/>
      <c r="N88" s="24"/>
      <c r="O88" s="6"/>
      <c r="P88" s="6"/>
      <c r="Q88" s="6"/>
      <c r="R88" s="6"/>
      <c r="S88" s="6"/>
      <c r="T88" s="6"/>
      <c r="U88" s="6"/>
      <c r="V88" s="6"/>
      <c r="W88" s="6"/>
      <c r="X88" s="30"/>
      <c r="Y88" s="30"/>
      <c r="Z88" s="30"/>
      <c r="AA88" s="30"/>
      <c r="AB88" s="30"/>
    </row>
    <row r="89" spans="1:28" ht="12.75">
      <c r="A89" s="1" t="s">
        <v>115</v>
      </c>
      <c r="E89" s="64">
        <v>0.013000000000000001</v>
      </c>
      <c r="F89" s="77">
        <f t="shared" si="10"/>
        <v>0</v>
      </c>
      <c r="G89" s="44"/>
      <c r="H89" s="44"/>
      <c r="I89" s="52">
        <f t="shared" si="11"/>
        <v>0.016669444907484583</v>
      </c>
      <c r="J89" s="53">
        <f t="shared" si="8"/>
        <v>1</v>
      </c>
      <c r="K89" s="54">
        <f t="shared" si="9"/>
        <v>1</v>
      </c>
      <c r="L89" s="60"/>
      <c r="M89" s="60"/>
      <c r="N89" s="24"/>
      <c r="O89" s="6"/>
      <c r="P89" s="6"/>
      <c r="Q89" s="6"/>
      <c r="R89" s="6"/>
      <c r="S89" s="6">
        <v>1</v>
      </c>
      <c r="T89" s="6"/>
      <c r="U89" s="6"/>
      <c r="V89" s="6"/>
      <c r="W89" s="6"/>
      <c r="X89" s="30"/>
      <c r="Y89" s="30"/>
      <c r="Z89" s="30"/>
      <c r="AA89" s="30"/>
      <c r="AB89" s="30"/>
    </row>
    <row r="90" spans="1:57" ht="12.75">
      <c r="A90" s="1" t="s">
        <v>116</v>
      </c>
      <c r="B90" s="1">
        <v>0.15</v>
      </c>
      <c r="C90" s="1">
        <v>0.15</v>
      </c>
      <c r="D90" s="1">
        <v>0.08</v>
      </c>
      <c r="E90" s="64">
        <v>0.14504612583451346</v>
      </c>
      <c r="F90" s="77">
        <f t="shared" si="10"/>
        <v>0.010407993338884263</v>
      </c>
      <c r="G90" s="44"/>
      <c r="H90" s="44">
        <v>0.020815986677768527</v>
      </c>
      <c r="I90" s="52">
        <f t="shared" si="11"/>
        <v>0.11668611435239207</v>
      </c>
      <c r="J90" s="53">
        <f t="shared" si="8"/>
        <v>7</v>
      </c>
      <c r="K90" s="54">
        <f t="shared" si="9"/>
        <v>4</v>
      </c>
      <c r="L90" s="60"/>
      <c r="M90" s="60"/>
      <c r="N90" s="24"/>
      <c r="O90" s="6"/>
      <c r="P90" s="6"/>
      <c r="Q90" s="6"/>
      <c r="R90" s="6"/>
      <c r="S90" s="6">
        <v>4</v>
      </c>
      <c r="T90" s="6"/>
      <c r="U90" s="6"/>
      <c r="V90" s="6"/>
      <c r="W90" s="6"/>
      <c r="X90" s="30"/>
      <c r="Y90" s="30"/>
      <c r="Z90" s="30"/>
      <c r="AA90" s="30">
        <v>1</v>
      </c>
      <c r="AB90" s="30"/>
      <c r="AI90">
        <v>1</v>
      </c>
      <c r="BE90">
        <v>1</v>
      </c>
    </row>
    <row r="91" spans="1:65" ht="12.75">
      <c r="A91" s="1" t="s">
        <v>117</v>
      </c>
      <c r="B91" s="1">
        <v>0.19</v>
      </c>
      <c r="C91" s="1">
        <v>0.09</v>
      </c>
      <c r="D91" s="41">
        <v>0.2</v>
      </c>
      <c r="E91" s="64">
        <v>0.09327675500708073</v>
      </c>
      <c r="F91" s="77">
        <f t="shared" si="10"/>
        <v>0.025407993338884265</v>
      </c>
      <c r="G91" s="44">
        <v>0.03</v>
      </c>
      <c r="H91" s="44">
        <v>0.020815986677768527</v>
      </c>
      <c r="I91" s="52">
        <f t="shared" si="11"/>
        <v>0.30005000833472245</v>
      </c>
      <c r="J91" s="53">
        <f t="shared" si="8"/>
        <v>18</v>
      </c>
      <c r="K91" s="54">
        <f t="shared" si="9"/>
        <v>7</v>
      </c>
      <c r="L91" s="60"/>
      <c r="M91" s="60"/>
      <c r="N91" s="24"/>
      <c r="O91" s="6"/>
      <c r="P91" s="6">
        <v>1</v>
      </c>
      <c r="Q91" s="6"/>
      <c r="R91" s="6"/>
      <c r="S91" s="6">
        <v>9</v>
      </c>
      <c r="T91" s="6"/>
      <c r="U91" s="6"/>
      <c r="V91" s="6"/>
      <c r="W91" s="6">
        <v>1</v>
      </c>
      <c r="X91" s="30"/>
      <c r="Y91" s="30"/>
      <c r="Z91" s="30"/>
      <c r="AA91" s="30"/>
      <c r="AB91" s="30">
        <v>1</v>
      </c>
      <c r="AK91" s="6">
        <v>1</v>
      </c>
      <c r="BF91">
        <v>3</v>
      </c>
      <c r="BM91" s="5">
        <v>2</v>
      </c>
    </row>
    <row r="92" spans="1:56" ht="12.75">
      <c r="A92" s="1" t="s">
        <v>118</v>
      </c>
      <c r="B92" s="1">
        <v>0.05</v>
      </c>
      <c r="C92" s="1">
        <v>0.02</v>
      </c>
      <c r="D92" s="1">
        <v>0.01</v>
      </c>
      <c r="E92" s="64">
        <v>0.04404612583451346</v>
      </c>
      <c r="F92" s="77">
        <f t="shared" si="10"/>
        <v>0.025281719103434096</v>
      </c>
      <c r="G92" s="44">
        <v>0.02056343820686819</v>
      </c>
      <c r="H92" s="44">
        <v>0.03</v>
      </c>
      <c r="I92" s="52">
        <f t="shared" si="11"/>
        <v>0.06667777962993833</v>
      </c>
      <c r="J92" s="53">
        <f t="shared" si="8"/>
        <v>4</v>
      </c>
      <c r="K92" s="54">
        <f t="shared" si="9"/>
        <v>3</v>
      </c>
      <c r="L92" s="60"/>
      <c r="M92" s="60"/>
      <c r="N92" s="24"/>
      <c r="O92" s="6"/>
      <c r="P92" s="6"/>
      <c r="Q92" s="6">
        <v>1</v>
      </c>
      <c r="R92" s="6"/>
      <c r="S92" s="6"/>
      <c r="T92" s="6"/>
      <c r="U92" s="6"/>
      <c r="V92" s="6"/>
      <c r="W92" s="6"/>
      <c r="X92" s="30"/>
      <c r="Y92" s="30"/>
      <c r="Z92" s="30"/>
      <c r="AA92" s="30"/>
      <c r="AB92" s="30"/>
      <c r="AR92">
        <v>2</v>
      </c>
      <c r="BD92">
        <v>1</v>
      </c>
    </row>
    <row r="93" spans="1:69" ht="12.75">
      <c r="A93" s="1" t="s">
        <v>119</v>
      </c>
      <c r="B93" s="41">
        <v>7.6</v>
      </c>
      <c r="C93" s="1">
        <v>5.09</v>
      </c>
      <c r="D93" s="1">
        <v>11.42</v>
      </c>
      <c r="E93" s="64">
        <v>10.840394901881448</v>
      </c>
      <c r="F93" s="77">
        <f t="shared" si="10"/>
        <v>12.905000000000001</v>
      </c>
      <c r="G93" s="44">
        <v>11.72</v>
      </c>
      <c r="H93" s="44">
        <v>14.09</v>
      </c>
      <c r="I93" s="52">
        <f t="shared" si="11"/>
        <v>10.518419736622771</v>
      </c>
      <c r="J93" s="53">
        <f t="shared" si="8"/>
        <v>631</v>
      </c>
      <c r="K93" s="54">
        <f t="shared" si="9"/>
        <v>24</v>
      </c>
      <c r="L93" s="60">
        <v>92</v>
      </c>
      <c r="M93" s="60"/>
      <c r="N93" s="24"/>
      <c r="O93" s="6"/>
      <c r="P93" s="6"/>
      <c r="Q93" s="6">
        <v>23</v>
      </c>
      <c r="R93" s="6">
        <v>81</v>
      </c>
      <c r="S93" s="6">
        <v>80</v>
      </c>
      <c r="T93" s="6"/>
      <c r="U93" s="6"/>
      <c r="V93" s="6">
        <v>12</v>
      </c>
      <c r="W93" s="6"/>
      <c r="X93" s="30"/>
      <c r="Y93" s="30"/>
      <c r="Z93" s="30"/>
      <c r="AA93" s="30"/>
      <c r="AB93" s="30"/>
      <c r="AG93">
        <v>10</v>
      </c>
      <c r="AI93">
        <v>1</v>
      </c>
      <c r="AJ93">
        <v>16</v>
      </c>
      <c r="AK93" s="6">
        <v>5</v>
      </c>
      <c r="AM93">
        <v>4</v>
      </c>
      <c r="AN93">
        <v>10</v>
      </c>
      <c r="AO93">
        <v>17</v>
      </c>
      <c r="AQ93">
        <v>3</v>
      </c>
      <c r="AW93">
        <v>25</v>
      </c>
      <c r="AX93">
        <v>11</v>
      </c>
      <c r="AZ93">
        <v>38</v>
      </c>
      <c r="BB93">
        <v>1</v>
      </c>
      <c r="BE93">
        <v>6</v>
      </c>
      <c r="BI93">
        <v>1</v>
      </c>
      <c r="BJ93">
        <v>5</v>
      </c>
      <c r="BK93">
        <v>76</v>
      </c>
      <c r="BM93" s="5">
        <v>48</v>
      </c>
      <c r="BN93">
        <v>62</v>
      </c>
      <c r="BQ93">
        <v>4</v>
      </c>
    </row>
    <row r="94" spans="1:28" ht="12.75">
      <c r="A94" s="1" t="s">
        <v>120</v>
      </c>
      <c r="B94" s="1">
        <v>0.08</v>
      </c>
      <c r="C94" s="41">
        <v>0.1</v>
      </c>
      <c r="D94" s="1">
        <v>0.08</v>
      </c>
      <c r="E94" s="64">
        <v>0.032023062917256734</v>
      </c>
      <c r="F94" s="77">
        <f t="shared" si="10"/>
        <v>0.060000000000000005</v>
      </c>
      <c r="G94" s="44">
        <v>0.05</v>
      </c>
      <c r="H94" s="44">
        <v>0.07</v>
      </c>
      <c r="I94" s="52">
        <f t="shared" si="11"/>
        <v>0.016669444907484583</v>
      </c>
      <c r="J94" s="53">
        <f t="shared" si="8"/>
        <v>1</v>
      </c>
      <c r="K94" s="54">
        <f t="shared" si="9"/>
        <v>1</v>
      </c>
      <c r="L94" s="60"/>
      <c r="M94" s="60"/>
      <c r="N94" s="24"/>
      <c r="O94" s="6"/>
      <c r="P94" s="6"/>
      <c r="Q94" s="6"/>
      <c r="R94" s="6"/>
      <c r="S94" s="6"/>
      <c r="T94" s="6"/>
      <c r="U94" s="6"/>
      <c r="V94" s="6"/>
      <c r="W94" s="6"/>
      <c r="X94" s="30">
        <v>1</v>
      </c>
      <c r="Y94" s="30"/>
      <c r="Z94" s="30"/>
      <c r="AA94" s="30"/>
      <c r="AB94" s="30"/>
    </row>
    <row r="95" spans="1:44" ht="12.75">
      <c r="A95" s="1" t="s">
        <v>121</v>
      </c>
      <c r="B95" s="1">
        <v>0.03</v>
      </c>
      <c r="C95" s="1">
        <v>0.03</v>
      </c>
      <c r="D95" s="1">
        <v>0.04</v>
      </c>
      <c r="E95" s="64">
        <v>0.06802306291725672</v>
      </c>
      <c r="F95" s="77">
        <f t="shared" si="10"/>
        <v>0.065</v>
      </c>
      <c r="G95" s="44">
        <v>0.08</v>
      </c>
      <c r="H95" s="44">
        <v>0.05</v>
      </c>
      <c r="I95" s="52">
        <f t="shared" si="11"/>
        <v>0.11668611435239207</v>
      </c>
      <c r="J95" s="53">
        <f t="shared" si="8"/>
        <v>7</v>
      </c>
      <c r="K95" s="54">
        <f t="shared" si="9"/>
        <v>3</v>
      </c>
      <c r="L95" s="60"/>
      <c r="M95" s="60"/>
      <c r="N95" s="24"/>
      <c r="O95" s="6"/>
      <c r="P95" s="6"/>
      <c r="Q95" s="6"/>
      <c r="R95" s="6"/>
      <c r="S95" s="6">
        <v>5</v>
      </c>
      <c r="T95" s="6"/>
      <c r="U95" s="6"/>
      <c r="V95" s="6"/>
      <c r="W95" s="6"/>
      <c r="X95" s="30"/>
      <c r="Y95" s="30"/>
      <c r="Z95" s="30"/>
      <c r="AA95" s="30"/>
      <c r="AB95" s="30"/>
      <c r="AG95">
        <v>1</v>
      </c>
      <c r="AR95">
        <v>1</v>
      </c>
    </row>
    <row r="96" spans="1:44" ht="12.75">
      <c r="A96" s="1" t="s">
        <v>122</v>
      </c>
      <c r="B96" s="1">
        <v>0.04</v>
      </c>
      <c r="C96" s="1">
        <v>0.05</v>
      </c>
      <c r="D96" s="1">
        <v>0.02</v>
      </c>
      <c r="E96" s="64">
        <v>0.01937923614846692</v>
      </c>
      <c r="F96" s="77">
        <f t="shared" si="10"/>
        <v>0.015</v>
      </c>
      <c r="G96" s="44">
        <v>0.03</v>
      </c>
      <c r="H96" s="44"/>
      <c r="I96" s="52">
        <f t="shared" si="11"/>
        <v>0.06667777962993833</v>
      </c>
      <c r="J96" s="53">
        <f t="shared" si="8"/>
        <v>4</v>
      </c>
      <c r="K96" s="54">
        <f t="shared" si="9"/>
        <v>3</v>
      </c>
      <c r="L96" s="60"/>
      <c r="M96" s="60"/>
      <c r="N96" s="24"/>
      <c r="O96" s="6"/>
      <c r="P96" s="6"/>
      <c r="Q96" s="6"/>
      <c r="R96" s="6"/>
      <c r="S96" s="6">
        <v>2</v>
      </c>
      <c r="T96" s="6"/>
      <c r="U96" s="6"/>
      <c r="V96" s="6"/>
      <c r="W96" s="6"/>
      <c r="X96" s="30"/>
      <c r="Y96" s="30"/>
      <c r="Z96" s="30"/>
      <c r="AA96" s="30"/>
      <c r="AB96" s="30"/>
      <c r="AH96">
        <v>1</v>
      </c>
      <c r="AR96">
        <v>1</v>
      </c>
    </row>
    <row r="97" spans="1:65" ht="12.75">
      <c r="A97" s="1" t="s">
        <v>123</v>
      </c>
      <c r="B97" s="1">
        <v>0.12</v>
      </c>
      <c r="C97" s="1">
        <v>0.07</v>
      </c>
      <c r="D97" s="1">
        <v>0.09</v>
      </c>
      <c r="E97" s="64">
        <v>0.11213837750354036</v>
      </c>
      <c r="F97" s="77">
        <f t="shared" si="10"/>
        <v>0.09304056887270754</v>
      </c>
      <c r="G97" s="44">
        <v>0.10281719103434095</v>
      </c>
      <c r="H97" s="44">
        <v>0.08326394671107411</v>
      </c>
      <c r="I97" s="52">
        <f t="shared" si="11"/>
        <v>0.23337222870478413</v>
      </c>
      <c r="J97" s="53">
        <f t="shared" si="8"/>
        <v>14</v>
      </c>
      <c r="K97" s="54">
        <f t="shared" si="9"/>
        <v>8</v>
      </c>
      <c r="L97" s="60"/>
      <c r="M97" s="60">
        <v>1</v>
      </c>
      <c r="N97" s="24"/>
      <c r="O97" s="6"/>
      <c r="P97" s="6"/>
      <c r="Q97" s="6"/>
      <c r="R97" s="6"/>
      <c r="S97" s="6">
        <v>5</v>
      </c>
      <c r="T97" s="6"/>
      <c r="U97" s="6">
        <v>2</v>
      </c>
      <c r="V97" s="6"/>
      <c r="W97" s="6"/>
      <c r="X97" s="30"/>
      <c r="Y97" s="30"/>
      <c r="Z97" s="30"/>
      <c r="AA97" s="30"/>
      <c r="AB97" s="30"/>
      <c r="AK97" s="6">
        <v>2</v>
      </c>
      <c r="AM97">
        <v>1</v>
      </c>
      <c r="AW97">
        <v>1</v>
      </c>
      <c r="BE97">
        <v>1</v>
      </c>
      <c r="BM97" s="5">
        <v>1</v>
      </c>
    </row>
    <row r="98" spans="1:28" ht="12.75">
      <c r="A98" s="1" t="s">
        <v>227</v>
      </c>
      <c r="E98" s="80" t="s">
        <v>335</v>
      </c>
      <c r="F98" s="77">
        <f t="shared" si="10"/>
        <v>0</v>
      </c>
      <c r="G98" s="44"/>
      <c r="H98" s="44"/>
      <c r="I98" s="52">
        <f t="shared" si="11"/>
        <v>0</v>
      </c>
      <c r="J98" s="53">
        <f t="shared" si="8"/>
        <v>0</v>
      </c>
      <c r="K98" s="54">
        <f t="shared" si="9"/>
        <v>0</v>
      </c>
      <c r="L98" s="60"/>
      <c r="M98" s="60"/>
      <c r="N98" s="24"/>
      <c r="O98" s="6"/>
      <c r="P98" s="6"/>
      <c r="Q98" s="6"/>
      <c r="R98" s="6"/>
      <c r="S98" s="6"/>
      <c r="T98" s="6"/>
      <c r="U98" s="6"/>
      <c r="V98" s="6"/>
      <c r="W98" s="6"/>
      <c r="X98" s="30"/>
      <c r="Y98" s="30"/>
      <c r="Z98" s="30"/>
      <c r="AA98" s="30"/>
      <c r="AB98" s="30"/>
    </row>
    <row r="99" spans="1:28" ht="12.75">
      <c r="A99" s="1" t="s">
        <v>124</v>
      </c>
      <c r="E99" s="80" t="s">
        <v>335</v>
      </c>
      <c r="F99" s="77">
        <f t="shared" si="10"/>
        <v>0</v>
      </c>
      <c r="G99" s="44"/>
      <c r="H99" s="44"/>
      <c r="I99" s="52">
        <f t="shared" si="11"/>
        <v>0</v>
      </c>
      <c r="J99" s="53">
        <f t="shared" si="8"/>
        <v>0</v>
      </c>
      <c r="K99" s="54">
        <f t="shared" si="9"/>
        <v>0</v>
      </c>
      <c r="L99" s="60"/>
      <c r="M99" s="60"/>
      <c r="N99" s="24"/>
      <c r="O99" s="6"/>
      <c r="P99" s="6"/>
      <c r="Q99" s="6"/>
      <c r="R99" s="6"/>
      <c r="S99" s="6"/>
      <c r="T99" s="6"/>
      <c r="U99" s="6"/>
      <c r="V99" s="6"/>
      <c r="W99" s="6"/>
      <c r="X99" s="30"/>
      <c r="Y99" s="30"/>
      <c r="Z99" s="30"/>
      <c r="AA99" s="30"/>
      <c r="AB99" s="30"/>
    </row>
    <row r="100" spans="1:69" ht="12.75">
      <c r="A100" s="1" t="s">
        <v>125</v>
      </c>
      <c r="B100" s="1">
        <v>2.15</v>
      </c>
      <c r="C100" s="1">
        <v>1.49</v>
      </c>
      <c r="D100" s="41">
        <v>1.8</v>
      </c>
      <c r="E100" s="64">
        <v>4.441969654056241</v>
      </c>
      <c r="F100" s="77">
        <f t="shared" si="10"/>
        <v>5.2</v>
      </c>
      <c r="G100" s="44">
        <v>6.16</v>
      </c>
      <c r="H100" s="44">
        <v>4.24</v>
      </c>
      <c r="I100" s="52">
        <f t="shared" si="11"/>
        <v>7.7012835472578764</v>
      </c>
      <c r="J100" s="53">
        <f t="shared" si="8"/>
        <v>462</v>
      </c>
      <c r="K100" s="54">
        <f t="shared" si="9"/>
        <v>53</v>
      </c>
      <c r="L100" s="60">
        <v>6</v>
      </c>
      <c r="M100" s="60">
        <v>2</v>
      </c>
      <c r="N100" s="24">
        <v>1</v>
      </c>
      <c r="O100" s="6">
        <v>11</v>
      </c>
      <c r="P100" s="6">
        <v>16</v>
      </c>
      <c r="Q100" s="6">
        <v>3</v>
      </c>
      <c r="R100" s="6">
        <v>12</v>
      </c>
      <c r="S100" s="6">
        <v>40</v>
      </c>
      <c r="T100" s="6">
        <v>1</v>
      </c>
      <c r="U100" s="6">
        <v>2</v>
      </c>
      <c r="V100" s="6">
        <v>1</v>
      </c>
      <c r="W100" s="6">
        <v>7</v>
      </c>
      <c r="X100" s="30"/>
      <c r="Y100" s="30"/>
      <c r="Z100" s="30">
        <v>20</v>
      </c>
      <c r="AA100" s="30">
        <v>2</v>
      </c>
      <c r="AB100" s="30">
        <v>1</v>
      </c>
      <c r="AC100" s="30">
        <v>5</v>
      </c>
      <c r="AD100" s="30">
        <v>11</v>
      </c>
      <c r="AE100" s="30">
        <v>2</v>
      </c>
      <c r="AF100" s="30">
        <v>3</v>
      </c>
      <c r="AG100" s="30">
        <v>2</v>
      </c>
      <c r="AH100" s="30">
        <v>2</v>
      </c>
      <c r="AI100" s="30">
        <v>4</v>
      </c>
      <c r="AJ100" s="30">
        <v>1</v>
      </c>
      <c r="AK100" s="30">
        <v>4</v>
      </c>
      <c r="AL100" s="30">
        <v>11</v>
      </c>
      <c r="AM100" s="30">
        <v>16</v>
      </c>
      <c r="AN100" s="30">
        <v>25</v>
      </c>
      <c r="AO100" s="30">
        <v>27</v>
      </c>
      <c r="AP100">
        <v>6</v>
      </c>
      <c r="AQ100">
        <v>7</v>
      </c>
      <c r="AR100">
        <v>10</v>
      </c>
      <c r="AS100">
        <v>4</v>
      </c>
      <c r="AT100">
        <v>8</v>
      </c>
      <c r="AU100">
        <v>1</v>
      </c>
      <c r="AW100">
        <v>4</v>
      </c>
      <c r="AX100">
        <v>2</v>
      </c>
      <c r="AZ100">
        <v>11</v>
      </c>
      <c r="BA100">
        <v>5</v>
      </c>
      <c r="BB100">
        <v>16</v>
      </c>
      <c r="BD100">
        <v>5</v>
      </c>
      <c r="BE100">
        <v>5</v>
      </c>
      <c r="BF100">
        <v>5</v>
      </c>
      <c r="BG100">
        <v>4</v>
      </c>
      <c r="BH100">
        <v>10</v>
      </c>
      <c r="BI100">
        <v>23</v>
      </c>
      <c r="BJ100">
        <v>18</v>
      </c>
      <c r="BK100">
        <v>18</v>
      </c>
      <c r="BL100" s="5">
        <v>6</v>
      </c>
      <c r="BM100" s="5">
        <v>22</v>
      </c>
      <c r="BN100" s="5">
        <v>26</v>
      </c>
      <c r="BO100">
        <v>5</v>
      </c>
      <c r="BP100">
        <v>1</v>
      </c>
      <c r="BQ100">
        <v>2</v>
      </c>
    </row>
    <row r="101" spans="1:69" ht="12.75">
      <c r="A101" s="1" t="s">
        <v>126</v>
      </c>
      <c r="B101" s="1">
        <v>59.77</v>
      </c>
      <c r="C101" s="1">
        <v>38.99</v>
      </c>
      <c r="D101" s="1">
        <v>98.82</v>
      </c>
      <c r="E101" s="64">
        <v>60.875191381751975</v>
      </c>
      <c r="F101" s="77">
        <f t="shared" si="10"/>
        <v>10.004999999999999</v>
      </c>
      <c r="G101" s="44">
        <v>12.36</v>
      </c>
      <c r="H101" s="44">
        <v>7.65</v>
      </c>
      <c r="I101" s="52">
        <f t="shared" si="11"/>
        <v>33.53892315385898</v>
      </c>
      <c r="J101" s="53">
        <f t="shared" si="8"/>
        <v>2012</v>
      </c>
      <c r="K101" s="54">
        <f t="shared" si="9"/>
        <v>39</v>
      </c>
      <c r="L101" s="60">
        <v>1</v>
      </c>
      <c r="M101" s="60"/>
      <c r="N101" s="24"/>
      <c r="O101" s="6">
        <v>32</v>
      </c>
      <c r="P101" s="6">
        <v>45</v>
      </c>
      <c r="Q101" s="6">
        <v>159</v>
      </c>
      <c r="R101" s="6">
        <v>60</v>
      </c>
      <c r="S101" s="6">
        <v>300</v>
      </c>
      <c r="T101" s="6"/>
      <c r="U101" s="6"/>
      <c r="V101" s="6">
        <v>1</v>
      </c>
      <c r="W101" s="6">
        <v>175</v>
      </c>
      <c r="X101" s="30">
        <v>1</v>
      </c>
      <c r="Y101" s="30"/>
      <c r="Z101" s="30">
        <v>3</v>
      </c>
      <c r="AA101" s="6"/>
      <c r="AB101" s="30">
        <v>85</v>
      </c>
      <c r="AC101" s="30">
        <v>19</v>
      </c>
      <c r="AD101" s="30"/>
      <c r="AE101" s="30">
        <v>4</v>
      </c>
      <c r="AF101" s="30"/>
      <c r="AG101" s="30"/>
      <c r="AH101" s="30">
        <v>15</v>
      </c>
      <c r="AI101" s="30">
        <v>56</v>
      </c>
      <c r="AJ101" s="30">
        <v>1</v>
      </c>
      <c r="AK101" s="30">
        <v>185</v>
      </c>
      <c r="AL101" s="30">
        <v>39</v>
      </c>
      <c r="AM101" s="30">
        <v>11</v>
      </c>
      <c r="AO101">
        <v>133</v>
      </c>
      <c r="AP101">
        <v>21</v>
      </c>
      <c r="AQ101">
        <v>2</v>
      </c>
      <c r="AR101">
        <v>28</v>
      </c>
      <c r="AS101">
        <v>35</v>
      </c>
      <c r="AT101">
        <v>162</v>
      </c>
      <c r="AV101">
        <v>105</v>
      </c>
      <c r="AW101">
        <v>2</v>
      </c>
      <c r="AX101">
        <v>35</v>
      </c>
      <c r="AY101">
        <v>1</v>
      </c>
      <c r="AZ101">
        <v>1</v>
      </c>
      <c r="BB101">
        <v>1</v>
      </c>
      <c r="BE101">
        <v>2</v>
      </c>
      <c r="BF101">
        <v>30</v>
      </c>
      <c r="BI101">
        <v>3</v>
      </c>
      <c r="BJ101">
        <v>5</v>
      </c>
      <c r="BK101">
        <v>1</v>
      </c>
      <c r="BM101" s="5">
        <v>210</v>
      </c>
      <c r="BO101">
        <v>41</v>
      </c>
      <c r="BQ101">
        <v>2</v>
      </c>
    </row>
    <row r="102" spans="1:36" ht="12.75">
      <c r="A102" s="1" t="s">
        <v>127</v>
      </c>
      <c r="B102" s="1">
        <v>0.02</v>
      </c>
      <c r="C102" s="1">
        <v>0.05</v>
      </c>
      <c r="D102" s="1">
        <v>0.03</v>
      </c>
      <c r="E102" s="64">
        <v>0.02702306291725673</v>
      </c>
      <c r="F102" s="77">
        <f t="shared" si="10"/>
        <v>0.03</v>
      </c>
      <c r="G102" s="44">
        <v>0.03</v>
      </c>
      <c r="H102" s="44">
        <v>0.03</v>
      </c>
      <c r="I102" s="52">
        <f t="shared" si="11"/>
        <v>0.016669444907484583</v>
      </c>
      <c r="J102" s="53">
        <f t="shared" si="8"/>
        <v>1</v>
      </c>
      <c r="K102" s="54">
        <f t="shared" si="9"/>
        <v>1</v>
      </c>
      <c r="L102" s="60"/>
      <c r="M102" s="60"/>
      <c r="N102" s="24"/>
      <c r="O102" s="6"/>
      <c r="P102" s="6"/>
      <c r="Q102" s="6"/>
      <c r="R102" s="6"/>
      <c r="S102" s="6"/>
      <c r="T102" s="6"/>
      <c r="U102" s="6"/>
      <c r="V102" s="6"/>
      <c r="W102" s="6"/>
      <c r="X102" s="30"/>
      <c r="Y102" s="30"/>
      <c r="Z102" s="30"/>
      <c r="AA102" s="30"/>
      <c r="AB102" s="30"/>
      <c r="AJ102">
        <v>1</v>
      </c>
    </row>
    <row r="103" spans="1:66" ht="12.75">
      <c r="A103" s="1" t="s">
        <v>128</v>
      </c>
      <c r="B103" s="1">
        <v>1.31</v>
      </c>
      <c r="C103" s="41">
        <v>1.2</v>
      </c>
      <c r="D103" s="1">
        <v>0.74</v>
      </c>
      <c r="E103" s="64">
        <v>0.45627675500708065</v>
      </c>
      <c r="F103" s="77">
        <f t="shared" si="10"/>
        <v>0.165</v>
      </c>
      <c r="G103" s="44">
        <v>0.1</v>
      </c>
      <c r="H103" s="44">
        <v>0.23</v>
      </c>
      <c r="I103" s="52">
        <f t="shared" si="11"/>
        <v>0.8001333555592599</v>
      </c>
      <c r="J103" s="53">
        <f t="shared" si="8"/>
        <v>48</v>
      </c>
      <c r="K103" s="54">
        <f t="shared" si="9"/>
        <v>11</v>
      </c>
      <c r="L103" s="60"/>
      <c r="M103" s="60"/>
      <c r="N103" s="24"/>
      <c r="O103" s="6">
        <v>1</v>
      </c>
      <c r="P103" s="6"/>
      <c r="Q103" s="6"/>
      <c r="R103" s="6">
        <v>1</v>
      </c>
      <c r="S103" s="6">
        <v>12</v>
      </c>
      <c r="T103" s="6"/>
      <c r="U103" s="6">
        <v>1</v>
      </c>
      <c r="V103" s="6"/>
      <c r="W103" s="6">
        <v>2</v>
      </c>
      <c r="X103" s="30"/>
      <c r="Y103" s="30">
        <v>1</v>
      </c>
      <c r="Z103" s="30"/>
      <c r="AA103" s="30"/>
      <c r="AB103" s="30"/>
      <c r="AI103">
        <v>3</v>
      </c>
      <c r="AK103" s="6">
        <v>19</v>
      </c>
      <c r="AO103">
        <v>3</v>
      </c>
      <c r="BM103" s="5">
        <v>3</v>
      </c>
      <c r="BN103">
        <v>2</v>
      </c>
    </row>
    <row r="104" spans="1:66" ht="12.75">
      <c r="A104" s="1" t="s">
        <v>129</v>
      </c>
      <c r="B104" s="1">
        <v>0.03</v>
      </c>
      <c r="C104" s="1">
        <v>0.01</v>
      </c>
      <c r="D104" s="1">
        <v>0.01</v>
      </c>
      <c r="E104" s="64">
        <v>0.024969030338790298</v>
      </c>
      <c r="F104" s="77">
        <f t="shared" si="10"/>
        <v>0.01</v>
      </c>
      <c r="G104" s="44"/>
      <c r="H104" s="44">
        <v>0.02</v>
      </c>
      <c r="I104" s="52">
        <f t="shared" si="11"/>
        <v>0.08334722453742291</v>
      </c>
      <c r="J104" s="53">
        <f t="shared" si="8"/>
        <v>5</v>
      </c>
      <c r="K104" s="54">
        <f t="shared" si="9"/>
        <v>3</v>
      </c>
      <c r="L104" s="60"/>
      <c r="M104" s="60"/>
      <c r="N104" s="24"/>
      <c r="O104" s="6"/>
      <c r="P104" s="6"/>
      <c r="Q104" s="6"/>
      <c r="R104" s="6"/>
      <c r="S104" s="6"/>
      <c r="T104" s="6"/>
      <c r="U104" s="6"/>
      <c r="V104" s="6"/>
      <c r="W104" s="6"/>
      <c r="X104" s="30"/>
      <c r="Y104" s="30">
        <v>1</v>
      </c>
      <c r="Z104" s="30"/>
      <c r="AA104" s="30"/>
      <c r="AB104" s="30"/>
      <c r="AK104" s="6">
        <v>3</v>
      </c>
      <c r="BN104">
        <v>1</v>
      </c>
    </row>
    <row r="105" spans="1:28" ht="12.75">
      <c r="A105" s="1" t="s">
        <v>315</v>
      </c>
      <c r="C105" s="1">
        <v>0.05</v>
      </c>
      <c r="D105" s="1">
        <v>0.03</v>
      </c>
      <c r="E105" s="80" t="s">
        <v>335</v>
      </c>
      <c r="F105" s="77">
        <f t="shared" si="10"/>
        <v>0</v>
      </c>
      <c r="G105" s="44"/>
      <c r="H105" s="44"/>
      <c r="I105" s="52">
        <f>J105*10/J$4</f>
        <v>0.033338889814969165</v>
      </c>
      <c r="J105" s="53">
        <f>SUM(L105:BR105)</f>
        <v>2</v>
      </c>
      <c r="K105" s="54">
        <f>COUNTA(L105:BR105)</f>
        <v>1</v>
      </c>
      <c r="L105" s="60"/>
      <c r="M105" s="60"/>
      <c r="N105" s="24"/>
      <c r="O105" s="6"/>
      <c r="P105" s="6"/>
      <c r="Q105" s="6"/>
      <c r="R105" s="6"/>
      <c r="S105" s="6">
        <v>2</v>
      </c>
      <c r="T105" s="6"/>
      <c r="U105" s="6"/>
      <c r="V105" s="6"/>
      <c r="W105" s="6"/>
      <c r="X105" s="30"/>
      <c r="Y105" s="30"/>
      <c r="Z105" s="30"/>
      <c r="AA105" s="30"/>
      <c r="AB105" s="30"/>
    </row>
    <row r="106" spans="1:60" ht="12.75">
      <c r="A106" s="1" t="s">
        <v>130</v>
      </c>
      <c r="C106" s="1">
        <v>0.01</v>
      </c>
      <c r="D106" s="1">
        <v>0.01</v>
      </c>
      <c r="E106" s="64">
        <v>0.007000000000000001</v>
      </c>
      <c r="F106" s="77">
        <f t="shared" si="10"/>
        <v>0.010281719103434095</v>
      </c>
      <c r="G106" s="44">
        <v>0.02056343820686819</v>
      </c>
      <c r="H106" s="44"/>
      <c r="I106" s="52">
        <f t="shared" si="11"/>
        <v>0.08334722453742291</v>
      </c>
      <c r="J106" s="53">
        <f t="shared" si="8"/>
        <v>5</v>
      </c>
      <c r="K106" s="54">
        <f t="shared" si="9"/>
        <v>3</v>
      </c>
      <c r="L106" s="60"/>
      <c r="M106" s="60"/>
      <c r="N106" s="24"/>
      <c r="O106" s="6"/>
      <c r="P106" s="6"/>
      <c r="Q106" s="6"/>
      <c r="R106" s="6"/>
      <c r="S106" s="6">
        <v>2</v>
      </c>
      <c r="T106" s="6"/>
      <c r="U106" s="6"/>
      <c r="V106" s="6"/>
      <c r="W106" s="6"/>
      <c r="X106" s="30"/>
      <c r="Y106" s="30"/>
      <c r="Z106" s="30"/>
      <c r="AA106" s="30"/>
      <c r="AB106" s="30"/>
      <c r="AR106">
        <v>1</v>
      </c>
      <c r="BH106">
        <v>2</v>
      </c>
    </row>
    <row r="107" spans="1:70" ht="12.75">
      <c r="A107" s="1" t="s">
        <v>131</v>
      </c>
      <c r="B107" s="1">
        <v>10.71</v>
      </c>
      <c r="C107" s="1">
        <v>11.22</v>
      </c>
      <c r="D107" s="1">
        <v>15.14</v>
      </c>
      <c r="E107" s="64">
        <v>8.863322071616427</v>
      </c>
      <c r="F107" s="77">
        <f t="shared" si="10"/>
        <v>8.004999999999999</v>
      </c>
      <c r="G107" s="44">
        <v>7.47</v>
      </c>
      <c r="H107" s="44">
        <v>8.54</v>
      </c>
      <c r="I107" s="52">
        <f t="shared" si="11"/>
        <v>6.917819636606101</v>
      </c>
      <c r="J107" s="53">
        <f t="shared" si="8"/>
        <v>415</v>
      </c>
      <c r="K107" s="54">
        <f t="shared" si="9"/>
        <v>49</v>
      </c>
      <c r="L107" s="60">
        <v>1</v>
      </c>
      <c r="M107" s="60">
        <v>24</v>
      </c>
      <c r="N107" s="24">
        <v>1</v>
      </c>
      <c r="O107" s="6"/>
      <c r="P107" s="6">
        <v>5</v>
      </c>
      <c r="Q107" s="6">
        <v>35</v>
      </c>
      <c r="R107" s="6">
        <v>8</v>
      </c>
      <c r="S107" s="6">
        <v>4</v>
      </c>
      <c r="T107" s="6">
        <v>1</v>
      </c>
      <c r="U107" s="6">
        <v>71</v>
      </c>
      <c r="V107" s="6">
        <v>7</v>
      </c>
      <c r="W107" s="6">
        <v>7</v>
      </c>
      <c r="X107" s="30">
        <v>6</v>
      </c>
      <c r="Y107" s="30">
        <v>11</v>
      </c>
      <c r="Z107" s="30"/>
      <c r="AA107" s="30">
        <v>2</v>
      </c>
      <c r="AB107" s="30">
        <v>3</v>
      </c>
      <c r="AC107" s="29">
        <v>8</v>
      </c>
      <c r="AD107" s="29">
        <v>8</v>
      </c>
      <c r="AE107" s="29">
        <v>7</v>
      </c>
      <c r="AF107" s="29">
        <v>5</v>
      </c>
      <c r="AG107" s="29"/>
      <c r="AH107" s="29">
        <v>7</v>
      </c>
      <c r="AI107" s="29">
        <v>8</v>
      </c>
      <c r="AJ107" s="29">
        <v>13</v>
      </c>
      <c r="AK107" s="29">
        <v>8</v>
      </c>
      <c r="AL107" s="29">
        <v>11</v>
      </c>
      <c r="AM107" s="29">
        <v>6</v>
      </c>
      <c r="AN107" s="29">
        <v>11</v>
      </c>
      <c r="AO107" s="29">
        <v>4</v>
      </c>
      <c r="AP107">
        <v>2</v>
      </c>
      <c r="AQ107">
        <v>3</v>
      </c>
      <c r="AR107">
        <v>14</v>
      </c>
      <c r="AS107">
        <v>2</v>
      </c>
      <c r="AT107">
        <v>11</v>
      </c>
      <c r="AV107">
        <v>6</v>
      </c>
      <c r="AW107">
        <v>15</v>
      </c>
      <c r="AY107">
        <v>1</v>
      </c>
      <c r="AZ107">
        <v>1</v>
      </c>
      <c r="BA107">
        <v>3</v>
      </c>
      <c r="BB107">
        <v>4</v>
      </c>
      <c r="BD107">
        <v>7</v>
      </c>
      <c r="BF107">
        <v>18</v>
      </c>
      <c r="BH107">
        <v>5</v>
      </c>
      <c r="BI107">
        <v>2</v>
      </c>
      <c r="BK107">
        <v>5</v>
      </c>
      <c r="BL107" s="5">
        <v>2</v>
      </c>
      <c r="BM107" s="5">
        <v>2</v>
      </c>
      <c r="BN107" s="5">
        <v>16</v>
      </c>
      <c r="BO107" s="5"/>
      <c r="BP107" s="5">
        <v>4</v>
      </c>
      <c r="BQ107" s="5">
        <v>2</v>
      </c>
      <c r="BR107">
        <v>8</v>
      </c>
    </row>
    <row r="108" spans="1:69" ht="12.75">
      <c r="A108" s="1" t="s">
        <v>132</v>
      </c>
      <c r="E108" s="80" t="s">
        <v>335</v>
      </c>
      <c r="F108" s="77">
        <f t="shared" si="10"/>
        <v>0</v>
      </c>
      <c r="G108" s="44"/>
      <c r="H108" s="44"/>
      <c r="I108" s="52">
        <f t="shared" si="11"/>
        <v>0</v>
      </c>
      <c r="J108" s="53">
        <f t="shared" si="8"/>
        <v>0</v>
      </c>
      <c r="K108" s="54">
        <f t="shared" si="9"/>
        <v>0</v>
      </c>
      <c r="L108" s="60"/>
      <c r="M108" s="60"/>
      <c r="N108" s="24"/>
      <c r="O108" s="6"/>
      <c r="P108" s="6"/>
      <c r="Q108" s="6"/>
      <c r="R108" s="6"/>
      <c r="S108" s="6"/>
      <c r="T108" s="6"/>
      <c r="U108" s="6"/>
      <c r="V108" s="6"/>
      <c r="W108" s="6"/>
      <c r="X108" s="30"/>
      <c r="Y108" s="30"/>
      <c r="Z108" s="30"/>
      <c r="AA108" s="30"/>
      <c r="AB108" s="30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BN108" s="5"/>
      <c r="BO108" s="5"/>
      <c r="BP108" s="5"/>
      <c r="BQ108" s="5"/>
    </row>
    <row r="109" spans="1:63" ht="12.75">
      <c r="A109" s="1" t="s">
        <v>133</v>
      </c>
      <c r="C109" s="1">
        <v>0.02</v>
      </c>
      <c r="D109" s="1">
        <v>0.17</v>
      </c>
      <c r="E109" s="64">
        <v>0.44992251669026906</v>
      </c>
      <c r="F109" s="77">
        <f t="shared" si="10"/>
        <v>0.53</v>
      </c>
      <c r="G109" s="44">
        <v>0.5</v>
      </c>
      <c r="H109" s="44">
        <v>0.56</v>
      </c>
      <c r="I109" s="52">
        <f t="shared" si="11"/>
        <v>0.15002500416736123</v>
      </c>
      <c r="J109" s="53">
        <f t="shared" si="8"/>
        <v>9</v>
      </c>
      <c r="K109" s="54">
        <f t="shared" si="9"/>
        <v>5</v>
      </c>
      <c r="L109" s="60"/>
      <c r="M109" s="60"/>
      <c r="N109" s="24"/>
      <c r="O109" s="6"/>
      <c r="P109" s="6">
        <v>4</v>
      </c>
      <c r="Q109" s="6"/>
      <c r="R109" s="6"/>
      <c r="S109" s="6"/>
      <c r="T109" s="6"/>
      <c r="U109" s="6"/>
      <c r="V109" s="6"/>
      <c r="W109" s="6">
        <v>1</v>
      </c>
      <c r="X109" s="30"/>
      <c r="Y109" s="30"/>
      <c r="Z109" s="30"/>
      <c r="AA109" s="30"/>
      <c r="AB109" s="30"/>
      <c r="AN109">
        <v>1</v>
      </c>
      <c r="AT109">
        <v>2</v>
      </c>
      <c r="BK109">
        <v>1</v>
      </c>
    </row>
    <row r="110" spans="1:69" ht="12.75">
      <c r="A110" s="1" t="s">
        <v>134</v>
      </c>
      <c r="B110" s="1">
        <v>4.93</v>
      </c>
      <c r="C110" s="1">
        <v>1.04</v>
      </c>
      <c r="D110" s="41">
        <v>2.7</v>
      </c>
      <c r="E110" s="64">
        <v>3.938444669229214</v>
      </c>
      <c r="F110" s="77">
        <f t="shared" si="10"/>
        <v>2.295</v>
      </c>
      <c r="G110" s="44">
        <v>2.03</v>
      </c>
      <c r="H110" s="44">
        <v>2.56</v>
      </c>
      <c r="I110" s="52">
        <f t="shared" si="11"/>
        <v>0.33338889814969164</v>
      </c>
      <c r="J110" s="53">
        <f t="shared" si="8"/>
        <v>20</v>
      </c>
      <c r="K110" s="54">
        <f t="shared" si="9"/>
        <v>5</v>
      </c>
      <c r="L110" s="60">
        <v>2</v>
      </c>
      <c r="M110" s="60"/>
      <c r="N110" s="24"/>
      <c r="O110" s="6"/>
      <c r="P110" s="6"/>
      <c r="Q110" s="6"/>
      <c r="R110" s="6"/>
      <c r="S110" s="6"/>
      <c r="T110" s="6"/>
      <c r="U110" s="6"/>
      <c r="V110" s="6"/>
      <c r="W110" s="6"/>
      <c r="X110" s="30"/>
      <c r="Y110" s="30">
        <v>2</v>
      </c>
      <c r="Z110" s="30"/>
      <c r="AA110" s="30"/>
      <c r="AB110" s="30"/>
      <c r="AE110" s="30"/>
      <c r="AF110" s="30"/>
      <c r="AG110" s="30"/>
      <c r="AH110" s="30"/>
      <c r="AI110" s="30"/>
      <c r="AJ110" s="30"/>
      <c r="AK110" s="30"/>
      <c r="AL110" s="30"/>
      <c r="AQ110">
        <v>1</v>
      </c>
      <c r="BD110">
        <v>11</v>
      </c>
      <c r="BN110" s="5">
        <v>4</v>
      </c>
      <c r="BO110" s="5"/>
      <c r="BP110" s="5"/>
      <c r="BQ110" s="5"/>
    </row>
    <row r="111" spans="1:69" ht="12.75">
      <c r="A111" s="1" t="s">
        <v>135</v>
      </c>
      <c r="B111" s="1">
        <v>10.39</v>
      </c>
      <c r="C111" s="1">
        <v>11.26</v>
      </c>
      <c r="D111" s="1">
        <v>7.45</v>
      </c>
      <c r="E111" s="64">
        <v>5.138082136354442</v>
      </c>
      <c r="F111" s="77">
        <f t="shared" si="10"/>
        <v>4.405</v>
      </c>
      <c r="G111" s="44">
        <v>2.08</v>
      </c>
      <c r="H111" s="44">
        <v>6.73</v>
      </c>
      <c r="I111" s="52">
        <f t="shared" si="11"/>
        <v>3.8673112185364227</v>
      </c>
      <c r="J111" s="53">
        <f t="shared" si="8"/>
        <v>232</v>
      </c>
      <c r="K111" s="54">
        <f t="shared" si="9"/>
        <v>42</v>
      </c>
      <c r="L111" s="60">
        <v>2</v>
      </c>
      <c r="M111" s="60">
        <v>12</v>
      </c>
      <c r="N111" s="24">
        <v>3</v>
      </c>
      <c r="O111" s="6">
        <v>2</v>
      </c>
      <c r="P111" s="6">
        <v>1</v>
      </c>
      <c r="Q111" s="6">
        <v>10</v>
      </c>
      <c r="R111" s="6"/>
      <c r="S111" s="6"/>
      <c r="T111" s="6"/>
      <c r="U111" s="6">
        <v>45</v>
      </c>
      <c r="V111" s="6">
        <v>6</v>
      </c>
      <c r="W111" s="6">
        <v>4</v>
      </c>
      <c r="X111" s="30">
        <v>7</v>
      </c>
      <c r="Y111" s="30">
        <v>10</v>
      </c>
      <c r="Z111" s="30"/>
      <c r="AA111" s="30">
        <v>6</v>
      </c>
      <c r="AB111" s="30">
        <v>4</v>
      </c>
      <c r="AC111" s="29">
        <v>3</v>
      </c>
      <c r="AD111" s="29">
        <v>3</v>
      </c>
      <c r="AE111" s="29">
        <v>3</v>
      </c>
      <c r="AF111" s="29"/>
      <c r="AG111" s="29"/>
      <c r="AH111" s="29">
        <v>1</v>
      </c>
      <c r="AI111" s="29">
        <v>5</v>
      </c>
      <c r="AJ111" s="29">
        <v>3</v>
      </c>
      <c r="AK111" s="29">
        <v>11</v>
      </c>
      <c r="AL111" s="29">
        <v>1</v>
      </c>
      <c r="AM111" s="29">
        <v>3</v>
      </c>
      <c r="AN111" s="29">
        <v>5</v>
      </c>
      <c r="AO111">
        <v>5</v>
      </c>
      <c r="AP111">
        <v>2</v>
      </c>
      <c r="AQ111">
        <v>16</v>
      </c>
      <c r="AR111">
        <v>2</v>
      </c>
      <c r="AT111">
        <v>3</v>
      </c>
      <c r="AU111">
        <v>3</v>
      </c>
      <c r="AV111">
        <v>2</v>
      </c>
      <c r="AW111">
        <v>4</v>
      </c>
      <c r="AX111">
        <v>2</v>
      </c>
      <c r="AZ111">
        <v>1</v>
      </c>
      <c r="BA111">
        <v>1</v>
      </c>
      <c r="BB111">
        <v>1</v>
      </c>
      <c r="BC111">
        <v>4</v>
      </c>
      <c r="BD111">
        <v>1</v>
      </c>
      <c r="BE111">
        <v>1</v>
      </c>
      <c r="BF111">
        <v>27</v>
      </c>
      <c r="BH111">
        <v>2</v>
      </c>
      <c r="BK111">
        <v>3</v>
      </c>
      <c r="BN111" s="5"/>
      <c r="BO111" s="5"/>
      <c r="BP111" s="5">
        <v>2</v>
      </c>
      <c r="BQ111" s="5"/>
    </row>
    <row r="112" spans="1:70" ht="12.75">
      <c r="A112" s="1" t="s">
        <v>136</v>
      </c>
      <c r="B112" s="41">
        <v>5.5</v>
      </c>
      <c r="C112" s="1">
        <v>5.66</v>
      </c>
      <c r="D112" s="41">
        <v>4.8</v>
      </c>
      <c r="E112" s="64">
        <v>4.061566457616832</v>
      </c>
      <c r="F112" s="77">
        <f t="shared" si="10"/>
        <v>3.7649999999999997</v>
      </c>
      <c r="G112" s="44">
        <v>4.01</v>
      </c>
      <c r="H112" s="44">
        <v>3.52</v>
      </c>
      <c r="I112" s="52">
        <f t="shared" si="11"/>
        <v>3.6839473245540924</v>
      </c>
      <c r="J112" s="53">
        <f t="shared" si="8"/>
        <v>221</v>
      </c>
      <c r="K112" s="54">
        <f t="shared" si="9"/>
        <v>45</v>
      </c>
      <c r="L112" s="60">
        <v>1</v>
      </c>
      <c r="M112" s="60">
        <v>9</v>
      </c>
      <c r="N112" s="47">
        <v>9</v>
      </c>
      <c r="O112" s="6">
        <v>4</v>
      </c>
      <c r="P112" s="6"/>
      <c r="Q112" s="6">
        <v>3</v>
      </c>
      <c r="R112" s="6">
        <v>3</v>
      </c>
      <c r="S112" s="6"/>
      <c r="T112" s="6"/>
      <c r="U112" s="6">
        <v>18</v>
      </c>
      <c r="V112" s="6">
        <v>8</v>
      </c>
      <c r="W112" s="6">
        <v>9</v>
      </c>
      <c r="X112" s="30">
        <v>6</v>
      </c>
      <c r="Y112" s="30">
        <v>2</v>
      </c>
      <c r="Z112" s="30">
        <v>2</v>
      </c>
      <c r="AA112" s="30">
        <v>6</v>
      </c>
      <c r="AB112" s="30">
        <v>5</v>
      </c>
      <c r="AC112" s="29">
        <v>8</v>
      </c>
      <c r="AD112" s="29">
        <v>2</v>
      </c>
      <c r="AE112" s="29">
        <v>10</v>
      </c>
      <c r="AF112" s="29"/>
      <c r="AG112" s="29">
        <v>1</v>
      </c>
      <c r="AH112" s="29">
        <v>2</v>
      </c>
      <c r="AI112" s="29">
        <v>6</v>
      </c>
      <c r="AJ112" s="29">
        <v>5</v>
      </c>
      <c r="AK112" s="29">
        <v>9</v>
      </c>
      <c r="AL112" s="29">
        <v>9</v>
      </c>
      <c r="AM112" s="29">
        <v>3</v>
      </c>
      <c r="AN112" s="29">
        <v>2</v>
      </c>
      <c r="AO112">
        <v>6</v>
      </c>
      <c r="AP112">
        <v>2</v>
      </c>
      <c r="AR112">
        <v>7</v>
      </c>
      <c r="AT112">
        <v>9</v>
      </c>
      <c r="AU112">
        <v>2</v>
      </c>
      <c r="AV112">
        <v>1</v>
      </c>
      <c r="AW112">
        <v>9</v>
      </c>
      <c r="AX112">
        <v>4</v>
      </c>
      <c r="AZ112">
        <v>1</v>
      </c>
      <c r="BC112">
        <v>1</v>
      </c>
      <c r="BD112">
        <v>1</v>
      </c>
      <c r="BE112">
        <v>2</v>
      </c>
      <c r="BF112">
        <v>12</v>
      </c>
      <c r="BH112">
        <v>5</v>
      </c>
      <c r="BI112">
        <v>1</v>
      </c>
      <c r="BK112">
        <v>4</v>
      </c>
      <c r="BN112" s="5">
        <v>6</v>
      </c>
      <c r="BO112" s="5"/>
      <c r="BP112" s="5">
        <v>2</v>
      </c>
      <c r="BQ112" s="5">
        <v>1</v>
      </c>
      <c r="BR112">
        <v>3</v>
      </c>
    </row>
    <row r="113" spans="1:70" ht="12.75">
      <c r="A113" s="1" t="s">
        <v>137</v>
      </c>
      <c r="B113" s="1">
        <v>2.83</v>
      </c>
      <c r="C113" s="1">
        <v>2.15</v>
      </c>
      <c r="D113" s="1">
        <v>3.77</v>
      </c>
      <c r="E113" s="64">
        <v>2.667851507181873</v>
      </c>
      <c r="F113" s="77">
        <f t="shared" si="10"/>
        <v>2.8449999999999998</v>
      </c>
      <c r="G113" s="44">
        <v>3.18</v>
      </c>
      <c r="H113" s="44">
        <v>2.51</v>
      </c>
      <c r="I113" s="52">
        <f t="shared" si="11"/>
        <v>2.2837139523253875</v>
      </c>
      <c r="J113" s="53">
        <f t="shared" si="8"/>
        <v>137</v>
      </c>
      <c r="K113" s="54">
        <f t="shared" si="9"/>
        <v>44</v>
      </c>
      <c r="L113" s="60">
        <v>1</v>
      </c>
      <c r="M113" s="60">
        <v>1</v>
      </c>
      <c r="N113" s="47">
        <v>5</v>
      </c>
      <c r="O113" s="6">
        <v>4</v>
      </c>
      <c r="P113" s="6">
        <v>2</v>
      </c>
      <c r="Q113" s="6">
        <v>1</v>
      </c>
      <c r="R113" s="6">
        <v>3</v>
      </c>
      <c r="S113" s="6"/>
      <c r="T113" s="6"/>
      <c r="U113" s="6"/>
      <c r="V113" s="6">
        <v>8</v>
      </c>
      <c r="W113" s="6">
        <v>3</v>
      </c>
      <c r="X113" s="30">
        <v>2</v>
      </c>
      <c r="Y113" s="30">
        <v>3</v>
      </c>
      <c r="Z113" s="30">
        <v>3</v>
      </c>
      <c r="AA113" s="30"/>
      <c r="AB113" s="30">
        <v>1</v>
      </c>
      <c r="AC113" s="29">
        <v>2</v>
      </c>
      <c r="AD113" s="29">
        <v>3</v>
      </c>
      <c r="AE113" s="29">
        <v>1</v>
      </c>
      <c r="AF113" s="29"/>
      <c r="AG113" s="29">
        <v>2</v>
      </c>
      <c r="AH113" s="29">
        <v>1</v>
      </c>
      <c r="AI113" s="29">
        <v>2</v>
      </c>
      <c r="AJ113" s="29">
        <v>2</v>
      </c>
      <c r="AK113" s="29">
        <v>6</v>
      </c>
      <c r="AL113" s="29">
        <v>3</v>
      </c>
      <c r="AM113" s="29">
        <v>10</v>
      </c>
      <c r="AN113" s="29">
        <v>3</v>
      </c>
      <c r="AO113" s="29">
        <v>4</v>
      </c>
      <c r="AP113">
        <v>2</v>
      </c>
      <c r="AQ113">
        <v>4</v>
      </c>
      <c r="AR113">
        <v>3</v>
      </c>
      <c r="AT113">
        <v>5</v>
      </c>
      <c r="AW113">
        <v>7</v>
      </c>
      <c r="AX113">
        <v>1</v>
      </c>
      <c r="AZ113">
        <v>2</v>
      </c>
      <c r="BB113">
        <v>1</v>
      </c>
      <c r="BC113">
        <v>3</v>
      </c>
      <c r="BD113">
        <v>2</v>
      </c>
      <c r="BE113">
        <v>1</v>
      </c>
      <c r="BF113">
        <v>12</v>
      </c>
      <c r="BH113">
        <v>6</v>
      </c>
      <c r="BI113">
        <v>3</v>
      </c>
      <c r="BK113">
        <v>1</v>
      </c>
      <c r="BL113" s="5">
        <v>2</v>
      </c>
      <c r="BM113" s="5">
        <v>3</v>
      </c>
      <c r="BN113" s="5">
        <v>2</v>
      </c>
      <c r="BO113" s="5"/>
      <c r="BP113" s="5"/>
      <c r="BQ113" s="5"/>
      <c r="BR113">
        <v>1</v>
      </c>
    </row>
    <row r="114" spans="1:70" ht="12.75">
      <c r="A114" s="1" t="s">
        <v>138</v>
      </c>
      <c r="B114" s="41">
        <v>6.1</v>
      </c>
      <c r="C114" s="1">
        <v>10.64</v>
      </c>
      <c r="D114" s="1">
        <v>24.83</v>
      </c>
      <c r="E114" s="64">
        <v>35.148990289298</v>
      </c>
      <c r="F114" s="77">
        <f t="shared" si="10"/>
        <v>46.915000000000006</v>
      </c>
      <c r="G114" s="44">
        <v>38.49</v>
      </c>
      <c r="H114" s="44">
        <v>55.34</v>
      </c>
      <c r="I114" s="52">
        <f t="shared" si="11"/>
        <v>54.009001500250044</v>
      </c>
      <c r="J114" s="53">
        <f t="shared" si="8"/>
        <v>3240</v>
      </c>
      <c r="K114" s="54">
        <f t="shared" si="9"/>
        <v>59</v>
      </c>
      <c r="L114" s="60">
        <v>13</v>
      </c>
      <c r="M114" s="60">
        <v>101</v>
      </c>
      <c r="N114" s="47">
        <v>7</v>
      </c>
      <c r="O114" s="6">
        <v>71</v>
      </c>
      <c r="P114" s="6">
        <v>19</v>
      </c>
      <c r="Q114" s="6">
        <v>66</v>
      </c>
      <c r="R114" s="6">
        <v>44</v>
      </c>
      <c r="S114" s="6">
        <v>25</v>
      </c>
      <c r="T114" s="6">
        <v>11</v>
      </c>
      <c r="U114" s="6">
        <v>122</v>
      </c>
      <c r="V114" s="6">
        <v>78</v>
      </c>
      <c r="W114" s="6">
        <v>29</v>
      </c>
      <c r="X114" s="30">
        <v>43</v>
      </c>
      <c r="Y114" s="30">
        <v>52</v>
      </c>
      <c r="Z114" s="30">
        <v>24</v>
      </c>
      <c r="AA114" s="30">
        <v>82</v>
      </c>
      <c r="AB114" s="30">
        <v>9</v>
      </c>
      <c r="AC114" s="29">
        <v>68</v>
      </c>
      <c r="AD114" s="29">
        <v>90</v>
      </c>
      <c r="AE114" s="29">
        <v>69</v>
      </c>
      <c r="AF114" s="29">
        <v>18</v>
      </c>
      <c r="AG114" s="29">
        <v>19</v>
      </c>
      <c r="AH114" s="29">
        <v>59</v>
      </c>
      <c r="AI114" s="29">
        <v>45</v>
      </c>
      <c r="AJ114" s="29">
        <v>30</v>
      </c>
      <c r="AK114" s="29">
        <v>90</v>
      </c>
      <c r="AL114" s="29">
        <v>47</v>
      </c>
      <c r="AM114" s="29">
        <v>122</v>
      </c>
      <c r="AN114" s="29">
        <v>121</v>
      </c>
      <c r="AO114" s="29">
        <v>145</v>
      </c>
      <c r="AP114">
        <v>58</v>
      </c>
      <c r="AQ114">
        <v>37</v>
      </c>
      <c r="AR114">
        <v>116</v>
      </c>
      <c r="AS114">
        <v>38</v>
      </c>
      <c r="AT114">
        <v>66</v>
      </c>
      <c r="AU114">
        <v>11</v>
      </c>
      <c r="AV114">
        <v>27</v>
      </c>
      <c r="AW114">
        <v>68</v>
      </c>
      <c r="AX114">
        <v>21</v>
      </c>
      <c r="AY114">
        <v>19</v>
      </c>
      <c r="AZ114">
        <v>41</v>
      </c>
      <c r="BA114">
        <v>38</v>
      </c>
      <c r="BB114">
        <v>56</v>
      </c>
      <c r="BC114">
        <v>38</v>
      </c>
      <c r="BD114">
        <v>67</v>
      </c>
      <c r="BE114">
        <v>39</v>
      </c>
      <c r="BF114">
        <v>101</v>
      </c>
      <c r="BG114">
        <v>7</v>
      </c>
      <c r="BH114">
        <v>97</v>
      </c>
      <c r="BI114">
        <v>53</v>
      </c>
      <c r="BJ114">
        <v>24</v>
      </c>
      <c r="BK114">
        <v>87</v>
      </c>
      <c r="BL114" s="5">
        <v>66</v>
      </c>
      <c r="BM114" s="5">
        <v>109</v>
      </c>
      <c r="BN114" s="5">
        <v>128</v>
      </c>
      <c r="BO114" s="5">
        <v>23</v>
      </c>
      <c r="BP114" s="5">
        <v>55</v>
      </c>
      <c r="BQ114" s="5">
        <v>26</v>
      </c>
      <c r="BR114" s="5">
        <v>5</v>
      </c>
    </row>
    <row r="115" spans="1:70" ht="12.75">
      <c r="A115" s="1" t="s">
        <v>139</v>
      </c>
      <c r="B115" s="1">
        <v>53.28</v>
      </c>
      <c r="C115" s="1">
        <v>47.74</v>
      </c>
      <c r="D115" s="41">
        <v>58.3</v>
      </c>
      <c r="E115" s="64">
        <v>65.01172870726279</v>
      </c>
      <c r="F115" s="77">
        <f t="shared" si="10"/>
        <v>94.78</v>
      </c>
      <c r="G115" s="44">
        <v>83.98</v>
      </c>
      <c r="H115" s="44">
        <v>105.58</v>
      </c>
      <c r="I115" s="52">
        <f t="shared" si="11"/>
        <v>85.96432738789798</v>
      </c>
      <c r="J115" s="53">
        <f t="shared" si="8"/>
        <v>5157</v>
      </c>
      <c r="K115" s="54">
        <f t="shared" si="9"/>
        <v>59</v>
      </c>
      <c r="L115" s="60">
        <v>47</v>
      </c>
      <c r="M115" s="60">
        <v>63</v>
      </c>
      <c r="N115" s="47">
        <v>11</v>
      </c>
      <c r="O115" s="6">
        <v>90</v>
      </c>
      <c r="P115" s="6">
        <v>106</v>
      </c>
      <c r="Q115" s="6">
        <v>126</v>
      </c>
      <c r="R115" s="6">
        <v>183</v>
      </c>
      <c r="S115" s="6">
        <v>60</v>
      </c>
      <c r="T115" s="6">
        <v>24</v>
      </c>
      <c r="U115" s="6">
        <v>105</v>
      </c>
      <c r="V115" s="6">
        <v>82</v>
      </c>
      <c r="W115" s="6">
        <v>26</v>
      </c>
      <c r="X115" s="30">
        <v>66</v>
      </c>
      <c r="Y115" s="30">
        <v>32</v>
      </c>
      <c r="Z115" s="30">
        <v>69</v>
      </c>
      <c r="AA115" s="30">
        <v>171</v>
      </c>
      <c r="AB115" s="30">
        <v>16</v>
      </c>
      <c r="AC115" s="29">
        <v>78</v>
      </c>
      <c r="AD115" s="29">
        <v>175</v>
      </c>
      <c r="AE115" s="29">
        <v>72</v>
      </c>
      <c r="AF115" s="29">
        <v>82</v>
      </c>
      <c r="AG115" s="29">
        <v>70</v>
      </c>
      <c r="AH115" s="29">
        <v>109</v>
      </c>
      <c r="AI115" s="29">
        <v>29</v>
      </c>
      <c r="AJ115" s="29">
        <v>97</v>
      </c>
      <c r="AK115" s="29">
        <v>149</v>
      </c>
      <c r="AL115" s="29">
        <v>62</v>
      </c>
      <c r="AM115" s="29">
        <v>317</v>
      </c>
      <c r="AN115" s="29">
        <v>152</v>
      </c>
      <c r="AO115" s="29">
        <v>272</v>
      </c>
      <c r="AP115">
        <v>109</v>
      </c>
      <c r="AQ115">
        <v>96</v>
      </c>
      <c r="AR115">
        <v>204</v>
      </c>
      <c r="AS115">
        <v>23</v>
      </c>
      <c r="AT115">
        <v>81</v>
      </c>
      <c r="AU115">
        <v>19</v>
      </c>
      <c r="AV115">
        <v>27</v>
      </c>
      <c r="AW115">
        <v>62</v>
      </c>
      <c r="AX115">
        <v>38</v>
      </c>
      <c r="AY115">
        <v>19</v>
      </c>
      <c r="AZ115">
        <v>232</v>
      </c>
      <c r="BA115">
        <v>89</v>
      </c>
      <c r="BB115">
        <v>95</v>
      </c>
      <c r="BC115">
        <v>38</v>
      </c>
      <c r="BD115">
        <v>77</v>
      </c>
      <c r="BE115">
        <v>36</v>
      </c>
      <c r="BF115">
        <v>126</v>
      </c>
      <c r="BG115">
        <v>26</v>
      </c>
      <c r="BH115">
        <v>140</v>
      </c>
      <c r="BI115">
        <v>128</v>
      </c>
      <c r="BJ115">
        <v>102</v>
      </c>
      <c r="BK115">
        <v>120</v>
      </c>
      <c r="BL115" s="5">
        <v>56</v>
      </c>
      <c r="BM115" s="5">
        <v>97</v>
      </c>
      <c r="BN115" s="5">
        <v>40</v>
      </c>
      <c r="BO115" s="5">
        <v>65</v>
      </c>
      <c r="BP115" s="5">
        <v>33</v>
      </c>
      <c r="BQ115" s="5">
        <v>28</v>
      </c>
      <c r="BR115" s="5">
        <v>10</v>
      </c>
    </row>
    <row r="116" spans="1:65" ht="12.75">
      <c r="A116" s="1" t="s">
        <v>140</v>
      </c>
      <c r="B116" s="1">
        <v>0.01</v>
      </c>
      <c r="C116" s="81" t="s">
        <v>335</v>
      </c>
      <c r="D116" s="1">
        <v>0.08</v>
      </c>
      <c r="E116" s="64">
        <v>0.024</v>
      </c>
      <c r="F116" s="77">
        <f t="shared" si="10"/>
        <v>0.035</v>
      </c>
      <c r="G116" s="44"/>
      <c r="H116" s="44">
        <v>0.07</v>
      </c>
      <c r="I116" s="52">
        <f t="shared" si="11"/>
        <v>0.033338889814969165</v>
      </c>
      <c r="J116" s="53">
        <f t="shared" si="8"/>
        <v>2</v>
      </c>
      <c r="K116" s="54">
        <f t="shared" si="9"/>
        <v>1</v>
      </c>
      <c r="L116" s="60"/>
      <c r="M116" s="60"/>
      <c r="N116" s="24"/>
      <c r="O116" s="6"/>
      <c r="P116" s="6"/>
      <c r="Q116" s="6"/>
      <c r="R116" s="6"/>
      <c r="S116" s="6"/>
      <c r="T116" s="6"/>
      <c r="U116" s="6"/>
      <c r="V116" s="6"/>
      <c r="W116" s="6"/>
      <c r="X116" s="30"/>
      <c r="Y116" s="30"/>
      <c r="Z116" s="30"/>
      <c r="AA116" s="30"/>
      <c r="AB116" s="30"/>
      <c r="BM116" s="5">
        <v>2</v>
      </c>
    </row>
    <row r="117" spans="1:70" ht="12.75">
      <c r="A117" s="1" t="s">
        <v>141</v>
      </c>
      <c r="B117" s="1">
        <v>2.14</v>
      </c>
      <c r="C117" s="1">
        <v>2.05</v>
      </c>
      <c r="D117" s="1">
        <v>2.04</v>
      </c>
      <c r="E117" s="64">
        <v>2.457497268865062</v>
      </c>
      <c r="F117" s="77">
        <f t="shared" si="10"/>
        <v>2.17</v>
      </c>
      <c r="G117" s="44">
        <v>2.2</v>
      </c>
      <c r="H117" s="44">
        <v>2.14</v>
      </c>
      <c r="I117" s="52">
        <f t="shared" si="11"/>
        <v>1.7669611601933657</v>
      </c>
      <c r="J117" s="53">
        <f t="shared" si="8"/>
        <v>106</v>
      </c>
      <c r="K117" s="54">
        <f t="shared" si="9"/>
        <v>36</v>
      </c>
      <c r="L117" s="60"/>
      <c r="M117" s="60">
        <v>4</v>
      </c>
      <c r="N117" s="47"/>
      <c r="O117" s="6"/>
      <c r="P117" s="6">
        <v>2</v>
      </c>
      <c r="Q117" s="6">
        <v>3</v>
      </c>
      <c r="R117" s="6">
        <v>1</v>
      </c>
      <c r="S117" s="6"/>
      <c r="T117" s="6"/>
      <c r="U117" s="6">
        <v>3</v>
      </c>
      <c r="V117" s="6">
        <v>4</v>
      </c>
      <c r="W117" s="6">
        <v>2</v>
      </c>
      <c r="X117" s="30">
        <v>2</v>
      </c>
      <c r="Y117" s="30">
        <v>1</v>
      </c>
      <c r="Z117" s="30"/>
      <c r="AA117" s="30"/>
      <c r="AB117" s="30"/>
      <c r="AC117" s="29">
        <v>2</v>
      </c>
      <c r="AD117" s="29">
        <v>1</v>
      </c>
      <c r="AE117" s="29">
        <v>3</v>
      </c>
      <c r="AF117" s="29"/>
      <c r="AG117" s="29"/>
      <c r="AH117" s="29">
        <v>2</v>
      </c>
      <c r="AI117" s="29">
        <v>1</v>
      </c>
      <c r="AJ117" s="29">
        <v>1</v>
      </c>
      <c r="AK117" s="29">
        <v>3</v>
      </c>
      <c r="AL117" s="29">
        <v>5</v>
      </c>
      <c r="AM117" s="29">
        <v>2</v>
      </c>
      <c r="AN117" s="29">
        <v>6</v>
      </c>
      <c r="AO117" s="29">
        <v>2</v>
      </c>
      <c r="AP117">
        <v>1</v>
      </c>
      <c r="AQ117">
        <v>3</v>
      </c>
      <c r="AT117">
        <v>5</v>
      </c>
      <c r="AW117">
        <v>2</v>
      </c>
      <c r="BA117">
        <v>4</v>
      </c>
      <c r="BB117">
        <v>1</v>
      </c>
      <c r="BD117">
        <v>2</v>
      </c>
      <c r="BF117">
        <v>7</v>
      </c>
      <c r="BH117">
        <v>3</v>
      </c>
      <c r="BI117">
        <v>1</v>
      </c>
      <c r="BK117">
        <v>6</v>
      </c>
      <c r="BL117" s="5">
        <v>1</v>
      </c>
      <c r="BM117" s="5">
        <v>7</v>
      </c>
      <c r="BN117" s="5">
        <v>10</v>
      </c>
      <c r="BO117" s="5"/>
      <c r="BP117" s="5"/>
      <c r="BQ117" s="5">
        <v>1</v>
      </c>
      <c r="BR117">
        <v>2</v>
      </c>
    </row>
    <row r="118" spans="1:69" ht="12.75">
      <c r="A118" s="1" t="s">
        <v>142</v>
      </c>
      <c r="B118" s="1">
        <v>0.19</v>
      </c>
      <c r="C118" s="1">
        <v>0.08</v>
      </c>
      <c r="D118" s="1">
        <v>0.19</v>
      </c>
      <c r="E118" s="64">
        <v>0.22788528221183565</v>
      </c>
      <c r="F118" s="77">
        <f t="shared" si="10"/>
        <v>0.275</v>
      </c>
      <c r="G118" s="44">
        <v>0.32</v>
      </c>
      <c r="H118" s="44">
        <v>0.23</v>
      </c>
      <c r="I118" s="52">
        <f t="shared" si="11"/>
        <v>0.2500416736122687</v>
      </c>
      <c r="J118" s="53">
        <f t="shared" si="8"/>
        <v>15</v>
      </c>
      <c r="K118" s="54">
        <f t="shared" si="9"/>
        <v>14</v>
      </c>
      <c r="L118" s="60"/>
      <c r="M118" s="60">
        <v>1</v>
      </c>
      <c r="N118" s="47"/>
      <c r="O118" s="6">
        <v>1</v>
      </c>
      <c r="P118" s="6"/>
      <c r="Q118" s="6">
        <v>1</v>
      </c>
      <c r="R118" s="6"/>
      <c r="S118" s="6"/>
      <c r="T118" s="6"/>
      <c r="U118" s="6"/>
      <c r="V118" s="6"/>
      <c r="W118" s="6"/>
      <c r="X118" s="30"/>
      <c r="Y118" s="30"/>
      <c r="Z118" s="30">
        <v>1</v>
      </c>
      <c r="AA118" s="30"/>
      <c r="AB118" s="30"/>
      <c r="AC118" s="29"/>
      <c r="AD118" s="29"/>
      <c r="AH118" s="29">
        <v>1</v>
      </c>
      <c r="AI118" s="29"/>
      <c r="AJ118" s="29"/>
      <c r="AK118" s="29">
        <v>1</v>
      </c>
      <c r="AL118" s="29">
        <v>1</v>
      </c>
      <c r="AM118" s="29"/>
      <c r="AN118" s="29"/>
      <c r="AQ118">
        <v>1</v>
      </c>
      <c r="BB118">
        <v>1</v>
      </c>
      <c r="BD118">
        <v>2</v>
      </c>
      <c r="BE118">
        <v>1</v>
      </c>
      <c r="BF118">
        <v>1</v>
      </c>
      <c r="BM118" s="5">
        <v>1</v>
      </c>
      <c r="BN118" s="5"/>
      <c r="BO118" s="5"/>
      <c r="BP118" s="5">
        <v>1</v>
      </c>
      <c r="BQ118" s="5"/>
    </row>
    <row r="119" spans="1:69" ht="12.75">
      <c r="A119" s="1" t="s">
        <v>143</v>
      </c>
      <c r="B119" s="41">
        <v>3.1</v>
      </c>
      <c r="C119" s="1">
        <v>4.59</v>
      </c>
      <c r="D119" s="1">
        <v>4.52</v>
      </c>
      <c r="E119" s="64">
        <v>5.309732551082339</v>
      </c>
      <c r="F119" s="77">
        <f t="shared" si="10"/>
        <v>8.2</v>
      </c>
      <c r="G119" s="44">
        <v>3.74</v>
      </c>
      <c r="H119" s="44">
        <v>12.66</v>
      </c>
      <c r="I119" s="52">
        <f t="shared" si="11"/>
        <v>4.300716786131022</v>
      </c>
      <c r="J119" s="53">
        <f t="shared" si="8"/>
        <v>258</v>
      </c>
      <c r="K119" s="54">
        <f t="shared" si="9"/>
        <v>47</v>
      </c>
      <c r="L119" s="60">
        <v>5</v>
      </c>
      <c r="M119" s="60">
        <v>8</v>
      </c>
      <c r="N119" s="47">
        <v>2</v>
      </c>
      <c r="O119" s="6">
        <v>3</v>
      </c>
      <c r="P119" s="6">
        <v>10</v>
      </c>
      <c r="Q119" s="6">
        <v>6</v>
      </c>
      <c r="R119" s="6">
        <v>1</v>
      </c>
      <c r="S119" s="6"/>
      <c r="T119" s="6"/>
      <c r="U119" s="6"/>
      <c r="V119" s="6">
        <v>1</v>
      </c>
      <c r="W119" s="6">
        <v>4</v>
      </c>
      <c r="X119" s="30">
        <v>2</v>
      </c>
      <c r="Y119" s="30">
        <v>2</v>
      </c>
      <c r="Z119" s="30">
        <v>8</v>
      </c>
      <c r="AA119" s="30">
        <v>15</v>
      </c>
      <c r="AB119" s="30">
        <v>5</v>
      </c>
      <c r="AC119" s="29">
        <v>12</v>
      </c>
      <c r="AD119" s="29">
        <v>1</v>
      </c>
      <c r="AE119" s="29">
        <v>7</v>
      </c>
      <c r="AF119" s="29"/>
      <c r="AG119" s="29">
        <v>1</v>
      </c>
      <c r="AH119" s="29">
        <v>4</v>
      </c>
      <c r="AI119" s="29">
        <v>3</v>
      </c>
      <c r="AJ119" s="29"/>
      <c r="AK119" s="29">
        <v>16</v>
      </c>
      <c r="AL119" s="29">
        <v>2</v>
      </c>
      <c r="AM119" s="29"/>
      <c r="AN119" s="29">
        <v>5</v>
      </c>
      <c r="AO119" s="29">
        <v>6</v>
      </c>
      <c r="AP119">
        <v>10</v>
      </c>
      <c r="AQ119">
        <v>8</v>
      </c>
      <c r="AR119">
        <v>2</v>
      </c>
      <c r="AS119">
        <v>4</v>
      </c>
      <c r="AT119">
        <v>3</v>
      </c>
      <c r="AV119">
        <v>8</v>
      </c>
      <c r="AW119">
        <v>7</v>
      </c>
      <c r="AY119">
        <v>5</v>
      </c>
      <c r="AZ119">
        <v>1</v>
      </c>
      <c r="BA119">
        <v>1</v>
      </c>
      <c r="BB119">
        <v>8</v>
      </c>
      <c r="BC119">
        <v>8</v>
      </c>
      <c r="BD119">
        <v>5</v>
      </c>
      <c r="BE119">
        <v>6</v>
      </c>
      <c r="BF119">
        <v>23</v>
      </c>
      <c r="BH119">
        <v>3</v>
      </c>
      <c r="BI119">
        <v>8</v>
      </c>
      <c r="BK119">
        <v>6</v>
      </c>
      <c r="BL119" s="5">
        <v>2</v>
      </c>
      <c r="BM119" s="5">
        <v>3</v>
      </c>
      <c r="BN119" s="5">
        <v>4</v>
      </c>
      <c r="BO119" s="5"/>
      <c r="BP119" s="5">
        <v>3</v>
      </c>
      <c r="BQ119" s="5">
        <v>1</v>
      </c>
    </row>
    <row r="120" spans="1:69" ht="12.75">
      <c r="A120" s="1" t="s">
        <v>144</v>
      </c>
      <c r="B120" s="1">
        <v>9.03</v>
      </c>
      <c r="C120" s="1">
        <v>14.15</v>
      </c>
      <c r="D120" s="1">
        <v>13.38</v>
      </c>
      <c r="E120" s="64">
        <v>11.63318187335626</v>
      </c>
      <c r="F120" s="77">
        <f t="shared" si="10"/>
        <v>15.88</v>
      </c>
      <c r="G120" s="44">
        <v>16.96</v>
      </c>
      <c r="H120" s="44">
        <v>14.8</v>
      </c>
      <c r="I120" s="52">
        <f t="shared" si="11"/>
        <v>15.052508751458577</v>
      </c>
      <c r="J120" s="53">
        <f t="shared" si="8"/>
        <v>903</v>
      </c>
      <c r="K120" s="54">
        <f t="shared" si="9"/>
        <v>56</v>
      </c>
      <c r="L120" s="60">
        <v>23</v>
      </c>
      <c r="M120" s="60">
        <v>12</v>
      </c>
      <c r="N120" s="47">
        <v>3</v>
      </c>
      <c r="O120" s="6">
        <v>12</v>
      </c>
      <c r="P120" s="6">
        <v>17</v>
      </c>
      <c r="Q120" s="6">
        <v>9</v>
      </c>
      <c r="R120" s="6">
        <v>14</v>
      </c>
      <c r="S120" s="6"/>
      <c r="T120" s="6">
        <v>10</v>
      </c>
      <c r="U120" s="6"/>
      <c r="V120" s="6">
        <v>4</v>
      </c>
      <c r="W120" s="6">
        <v>10</v>
      </c>
      <c r="X120" s="30">
        <v>6</v>
      </c>
      <c r="Y120" s="30">
        <v>16</v>
      </c>
      <c r="Z120" s="30">
        <v>13</v>
      </c>
      <c r="AA120" s="30">
        <v>37</v>
      </c>
      <c r="AB120" s="30">
        <v>2</v>
      </c>
      <c r="AC120" s="29">
        <v>17</v>
      </c>
      <c r="AD120" s="29">
        <v>27</v>
      </c>
      <c r="AE120" s="29">
        <v>5</v>
      </c>
      <c r="AF120" s="29">
        <v>14</v>
      </c>
      <c r="AG120" s="29">
        <v>25</v>
      </c>
      <c r="AH120" s="29">
        <v>11</v>
      </c>
      <c r="AI120" s="29">
        <v>2</v>
      </c>
      <c r="AJ120" s="29">
        <v>5</v>
      </c>
      <c r="AK120" s="29">
        <v>5</v>
      </c>
      <c r="AL120" s="29">
        <v>3</v>
      </c>
      <c r="AM120" s="29">
        <v>42</v>
      </c>
      <c r="AN120" s="29">
        <v>30</v>
      </c>
      <c r="AO120" s="29">
        <v>19</v>
      </c>
      <c r="AP120">
        <v>46</v>
      </c>
      <c r="AQ120">
        <v>17</v>
      </c>
      <c r="AR120">
        <v>61</v>
      </c>
      <c r="AS120">
        <v>11</v>
      </c>
      <c r="AT120">
        <v>29</v>
      </c>
      <c r="AU120">
        <v>13</v>
      </c>
      <c r="AV120">
        <v>2</v>
      </c>
      <c r="AW120">
        <v>8</v>
      </c>
      <c r="AX120">
        <v>1</v>
      </c>
      <c r="AY120">
        <v>5</v>
      </c>
      <c r="AZ120">
        <v>38</v>
      </c>
      <c r="BA120">
        <v>22</v>
      </c>
      <c r="BB120">
        <v>35</v>
      </c>
      <c r="BC120">
        <v>12</v>
      </c>
      <c r="BD120">
        <v>15</v>
      </c>
      <c r="BE120">
        <v>4</v>
      </c>
      <c r="BF120">
        <v>27</v>
      </c>
      <c r="BG120">
        <v>29</v>
      </c>
      <c r="BH120">
        <v>13</v>
      </c>
      <c r="BI120">
        <v>41</v>
      </c>
      <c r="BJ120">
        <v>24</v>
      </c>
      <c r="BK120">
        <v>14</v>
      </c>
      <c r="BL120" s="5">
        <v>9</v>
      </c>
      <c r="BM120" s="5">
        <v>5</v>
      </c>
      <c r="BN120" s="5">
        <v>1</v>
      </c>
      <c r="BO120" s="5">
        <v>12</v>
      </c>
      <c r="BP120" s="5">
        <v>6</v>
      </c>
      <c r="BQ120" s="5">
        <v>10</v>
      </c>
    </row>
    <row r="121" spans="1:69" ht="12.75">
      <c r="A121" s="1" t="s">
        <v>145</v>
      </c>
      <c r="B121" s="1">
        <v>0.04</v>
      </c>
      <c r="C121" s="1">
        <v>0.06</v>
      </c>
      <c r="D121" s="1">
        <v>0.18</v>
      </c>
      <c r="E121" s="64">
        <v>0.04616144042079709</v>
      </c>
      <c r="F121" s="77">
        <f t="shared" si="10"/>
        <v>0.045</v>
      </c>
      <c r="G121" s="44">
        <v>0.06</v>
      </c>
      <c r="H121" s="44">
        <v>0.03</v>
      </c>
      <c r="I121" s="52">
        <f t="shared" si="11"/>
        <v>0</v>
      </c>
      <c r="J121" s="53">
        <f t="shared" si="8"/>
        <v>0</v>
      </c>
      <c r="K121" s="54">
        <f t="shared" si="9"/>
        <v>0</v>
      </c>
      <c r="L121" s="60"/>
      <c r="M121" s="60"/>
      <c r="N121" s="24"/>
      <c r="O121" s="6"/>
      <c r="P121" s="6"/>
      <c r="Q121" s="6"/>
      <c r="R121" s="6"/>
      <c r="S121" s="6"/>
      <c r="T121" s="6"/>
      <c r="U121" s="6"/>
      <c r="V121" s="6"/>
      <c r="W121" s="6"/>
      <c r="X121" s="30"/>
      <c r="Y121" s="30"/>
      <c r="Z121" s="30"/>
      <c r="AA121" s="30"/>
      <c r="AB121" s="30"/>
      <c r="AN121" s="29"/>
      <c r="BO121" s="5"/>
      <c r="BP121" s="5"/>
      <c r="BQ121" s="5"/>
    </row>
    <row r="122" spans="1:69" ht="12.75">
      <c r="A122" s="1" t="s">
        <v>146</v>
      </c>
      <c r="B122" s="1">
        <v>17.77</v>
      </c>
      <c r="C122" s="1">
        <v>12.22</v>
      </c>
      <c r="D122" s="41">
        <v>11.5</v>
      </c>
      <c r="E122" s="64">
        <v>36.516777260772805</v>
      </c>
      <c r="F122" s="77">
        <f t="shared" si="10"/>
        <v>28.474999999999998</v>
      </c>
      <c r="G122" s="44">
        <v>36.3</v>
      </c>
      <c r="H122" s="44">
        <v>20.65</v>
      </c>
      <c r="I122" s="52">
        <f t="shared" si="11"/>
        <v>48.85814302383731</v>
      </c>
      <c r="J122" s="53">
        <f t="shared" si="8"/>
        <v>2931</v>
      </c>
      <c r="K122" s="54">
        <f t="shared" si="9"/>
        <v>39</v>
      </c>
      <c r="L122" s="60">
        <v>165</v>
      </c>
      <c r="M122" s="60"/>
      <c r="N122" s="47">
        <v>90</v>
      </c>
      <c r="O122" s="6">
        <v>146</v>
      </c>
      <c r="P122" s="6">
        <v>76</v>
      </c>
      <c r="Q122" s="6">
        <v>1</v>
      </c>
      <c r="R122" s="6">
        <v>92</v>
      </c>
      <c r="S122" s="6"/>
      <c r="T122" s="6"/>
      <c r="U122" s="6"/>
      <c r="V122" s="6"/>
      <c r="W122" s="6">
        <v>190</v>
      </c>
      <c r="X122" s="30"/>
      <c r="Y122" s="30">
        <v>226</v>
      </c>
      <c r="Z122" s="30">
        <v>1</v>
      </c>
      <c r="AA122" s="30">
        <v>170</v>
      </c>
      <c r="AB122" s="30"/>
      <c r="AC122" s="29">
        <v>2</v>
      </c>
      <c r="AD122" s="29">
        <v>125</v>
      </c>
      <c r="AE122" s="29"/>
      <c r="AF122" s="29">
        <v>14</v>
      </c>
      <c r="AG122" s="29">
        <v>146</v>
      </c>
      <c r="AH122" s="29">
        <v>1</v>
      </c>
      <c r="AI122" s="29">
        <v>6</v>
      </c>
      <c r="AJ122" s="29"/>
      <c r="AK122" s="29"/>
      <c r="AL122" s="29">
        <v>148</v>
      </c>
      <c r="AM122" s="29">
        <v>37</v>
      </c>
      <c r="AN122" s="29">
        <v>130</v>
      </c>
      <c r="AO122" s="29">
        <v>154</v>
      </c>
      <c r="AP122">
        <v>45</v>
      </c>
      <c r="AQ122">
        <v>2</v>
      </c>
      <c r="AW122">
        <v>1</v>
      </c>
      <c r="AY122">
        <v>313</v>
      </c>
      <c r="AZ122">
        <v>96</v>
      </c>
      <c r="BA122">
        <v>10</v>
      </c>
      <c r="BB122">
        <v>35</v>
      </c>
      <c r="BD122">
        <v>24</v>
      </c>
      <c r="BE122">
        <v>25</v>
      </c>
      <c r="BF122">
        <v>112</v>
      </c>
      <c r="BG122">
        <v>35</v>
      </c>
      <c r="BH122">
        <v>147</v>
      </c>
      <c r="BI122">
        <v>2</v>
      </c>
      <c r="BJ122">
        <v>11</v>
      </c>
      <c r="BK122">
        <v>35</v>
      </c>
      <c r="BL122" s="5">
        <v>16</v>
      </c>
      <c r="BM122" s="5">
        <v>65</v>
      </c>
      <c r="BN122" s="5"/>
      <c r="BO122">
        <v>1</v>
      </c>
      <c r="BP122" s="5"/>
      <c r="BQ122" s="5">
        <v>36</v>
      </c>
    </row>
    <row r="123" spans="1:28" ht="12.75">
      <c r="A123" s="1" t="s">
        <v>147</v>
      </c>
      <c r="B123" s="1">
        <v>0.35</v>
      </c>
      <c r="C123" s="1">
        <v>0.09</v>
      </c>
      <c r="D123" s="1">
        <v>0.01</v>
      </c>
      <c r="E123" s="64">
        <v>0.008023062917256726</v>
      </c>
      <c r="F123" s="77">
        <f t="shared" si="10"/>
        <v>0</v>
      </c>
      <c r="G123" s="44"/>
      <c r="H123" s="44"/>
      <c r="I123" s="52">
        <f t="shared" si="11"/>
        <v>0</v>
      </c>
      <c r="J123" s="53">
        <f t="shared" si="8"/>
        <v>0</v>
      </c>
      <c r="K123" s="54">
        <f t="shared" si="9"/>
        <v>0</v>
      </c>
      <c r="L123" s="60"/>
      <c r="M123" s="60"/>
      <c r="N123" s="24"/>
      <c r="O123" s="6"/>
      <c r="P123" s="6"/>
      <c r="Q123" s="6"/>
      <c r="R123" s="6"/>
      <c r="S123" s="6"/>
      <c r="T123" s="6"/>
      <c r="U123" s="6"/>
      <c r="V123" s="6"/>
      <c r="W123" s="6"/>
      <c r="X123" s="30"/>
      <c r="Y123" s="30"/>
      <c r="Z123" s="30"/>
      <c r="AA123" s="30"/>
      <c r="AB123" s="30"/>
    </row>
    <row r="124" spans="1:70" ht="12.75">
      <c r="A124" s="1" t="s">
        <v>148</v>
      </c>
      <c r="B124" s="1">
        <v>62.09</v>
      </c>
      <c r="C124" s="1">
        <v>51.27</v>
      </c>
      <c r="D124" s="1">
        <v>27.48</v>
      </c>
      <c r="E124" s="64">
        <v>25.70078535302448</v>
      </c>
      <c r="F124" s="77">
        <f t="shared" si="10"/>
        <v>29.270000000000003</v>
      </c>
      <c r="G124" s="44">
        <v>32.03</v>
      </c>
      <c r="H124" s="44">
        <v>26.51</v>
      </c>
      <c r="I124" s="52">
        <f t="shared" si="11"/>
        <v>30.63843973995666</v>
      </c>
      <c r="J124" s="53">
        <f t="shared" si="8"/>
        <v>1838</v>
      </c>
      <c r="K124" s="54">
        <f t="shared" si="9"/>
        <v>58</v>
      </c>
      <c r="L124" s="60">
        <v>29</v>
      </c>
      <c r="M124" s="60">
        <v>37</v>
      </c>
      <c r="N124" s="47">
        <v>18</v>
      </c>
      <c r="O124" s="6">
        <v>9</v>
      </c>
      <c r="P124" s="6">
        <v>20</v>
      </c>
      <c r="Q124" s="6">
        <v>7</v>
      </c>
      <c r="R124" s="6">
        <v>27</v>
      </c>
      <c r="S124" s="6">
        <v>8</v>
      </c>
      <c r="T124" s="6">
        <v>18</v>
      </c>
      <c r="U124" s="6">
        <v>16</v>
      </c>
      <c r="V124" s="6">
        <v>6</v>
      </c>
      <c r="W124" s="6">
        <v>150</v>
      </c>
      <c r="X124" s="30">
        <v>7</v>
      </c>
      <c r="Y124" s="30">
        <v>67</v>
      </c>
      <c r="Z124" s="30">
        <v>18</v>
      </c>
      <c r="AA124" s="30">
        <v>104</v>
      </c>
      <c r="AB124" s="30">
        <v>4</v>
      </c>
      <c r="AC124" s="29">
        <v>67</v>
      </c>
      <c r="AD124" s="29">
        <v>8</v>
      </c>
      <c r="AE124" s="29">
        <v>3</v>
      </c>
      <c r="AF124" s="29">
        <v>32</v>
      </c>
      <c r="AG124" s="29">
        <v>61</v>
      </c>
      <c r="AH124" s="29">
        <v>33</v>
      </c>
      <c r="AI124" s="29">
        <v>2</v>
      </c>
      <c r="AJ124" s="29">
        <v>1</v>
      </c>
      <c r="AK124" s="29">
        <v>2</v>
      </c>
      <c r="AL124" s="29">
        <v>32</v>
      </c>
      <c r="AM124" s="29">
        <v>77</v>
      </c>
      <c r="AN124" s="29">
        <v>78</v>
      </c>
      <c r="AO124" s="29">
        <v>43</v>
      </c>
      <c r="AP124">
        <v>56</v>
      </c>
      <c r="AQ124">
        <v>5</v>
      </c>
      <c r="AR124">
        <v>7</v>
      </c>
      <c r="AS124">
        <v>22</v>
      </c>
      <c r="AT124">
        <v>12</v>
      </c>
      <c r="AU124">
        <v>9</v>
      </c>
      <c r="AV124">
        <v>1</v>
      </c>
      <c r="AW124">
        <v>31</v>
      </c>
      <c r="AX124">
        <v>16</v>
      </c>
      <c r="AY124">
        <v>186</v>
      </c>
      <c r="AZ124">
        <v>30</v>
      </c>
      <c r="BA124">
        <v>15</v>
      </c>
      <c r="BB124">
        <v>21</v>
      </c>
      <c r="BC124">
        <v>66</v>
      </c>
      <c r="BD124">
        <v>38</v>
      </c>
      <c r="BE124">
        <v>20</v>
      </c>
      <c r="BF124">
        <v>105</v>
      </c>
      <c r="BG124">
        <v>15</v>
      </c>
      <c r="BH124">
        <v>28</v>
      </c>
      <c r="BI124">
        <v>20</v>
      </c>
      <c r="BJ124">
        <v>15</v>
      </c>
      <c r="BK124">
        <v>37</v>
      </c>
      <c r="BL124" s="5">
        <v>22</v>
      </c>
      <c r="BM124" s="5">
        <v>21</v>
      </c>
      <c r="BN124" s="5">
        <v>22</v>
      </c>
      <c r="BO124" s="5">
        <v>8</v>
      </c>
      <c r="BP124" s="5">
        <v>12</v>
      </c>
      <c r="BQ124" s="5">
        <v>14</v>
      </c>
      <c r="BR124" s="5"/>
    </row>
    <row r="125" spans="1:70" ht="12.75">
      <c r="A125" s="1" t="s">
        <v>149</v>
      </c>
      <c r="B125" s="1">
        <v>0.47</v>
      </c>
      <c r="C125" s="1">
        <v>0.52</v>
      </c>
      <c r="D125" s="1">
        <v>1.31</v>
      </c>
      <c r="E125" s="64">
        <v>2.452820149706656</v>
      </c>
      <c r="F125" s="77">
        <f t="shared" si="10"/>
        <v>4.145</v>
      </c>
      <c r="G125" s="44">
        <v>3.63</v>
      </c>
      <c r="H125" s="44">
        <v>4.66</v>
      </c>
      <c r="I125" s="52">
        <f t="shared" si="11"/>
        <v>5.067511251875313</v>
      </c>
      <c r="J125" s="53">
        <f t="shared" si="8"/>
        <v>304</v>
      </c>
      <c r="K125" s="54">
        <f t="shared" si="9"/>
        <v>41</v>
      </c>
      <c r="L125" s="60">
        <v>6</v>
      </c>
      <c r="M125" s="60">
        <v>5</v>
      </c>
      <c r="N125" s="47">
        <v>3</v>
      </c>
      <c r="O125" s="6">
        <v>2</v>
      </c>
      <c r="P125" s="6">
        <v>9</v>
      </c>
      <c r="Q125" s="6"/>
      <c r="R125" s="6"/>
      <c r="S125" s="6">
        <v>1</v>
      </c>
      <c r="T125" s="6">
        <v>1</v>
      </c>
      <c r="U125" s="6">
        <v>15</v>
      </c>
      <c r="V125" s="6">
        <v>4</v>
      </c>
      <c r="W125" s="6">
        <v>4</v>
      </c>
      <c r="X125" s="30">
        <v>11</v>
      </c>
      <c r="Y125" s="30">
        <v>7</v>
      </c>
      <c r="Z125" s="30">
        <v>1</v>
      </c>
      <c r="AA125" s="30"/>
      <c r="AB125" s="30">
        <v>20</v>
      </c>
      <c r="AC125" s="29">
        <v>4</v>
      </c>
      <c r="AD125" s="29">
        <v>1</v>
      </c>
      <c r="AE125" s="29">
        <v>11</v>
      </c>
      <c r="AF125" s="29"/>
      <c r="AG125" s="29"/>
      <c r="AH125" s="29">
        <v>4</v>
      </c>
      <c r="AI125" s="29">
        <v>22</v>
      </c>
      <c r="AJ125" s="29">
        <v>6</v>
      </c>
      <c r="AK125" s="29">
        <v>5</v>
      </c>
      <c r="AL125" s="29">
        <v>2</v>
      </c>
      <c r="AN125" s="29">
        <v>1</v>
      </c>
      <c r="AQ125">
        <v>1</v>
      </c>
      <c r="AR125">
        <v>3</v>
      </c>
      <c r="AS125">
        <v>2</v>
      </c>
      <c r="AT125">
        <v>2</v>
      </c>
      <c r="AU125">
        <v>5</v>
      </c>
      <c r="AV125">
        <v>1</v>
      </c>
      <c r="AW125">
        <v>3</v>
      </c>
      <c r="AY125">
        <v>1</v>
      </c>
      <c r="BB125">
        <v>2</v>
      </c>
      <c r="BC125">
        <v>4</v>
      </c>
      <c r="BD125">
        <v>4</v>
      </c>
      <c r="BE125">
        <v>2</v>
      </c>
      <c r="BF125">
        <v>108</v>
      </c>
      <c r="BM125" s="5">
        <v>3</v>
      </c>
      <c r="BN125" s="5">
        <v>2</v>
      </c>
      <c r="BO125" s="5"/>
      <c r="BP125" s="5">
        <v>8</v>
      </c>
      <c r="BQ125" s="5">
        <v>5</v>
      </c>
      <c r="BR125">
        <v>3</v>
      </c>
    </row>
    <row r="126" spans="1:65" ht="12.75">
      <c r="A126" s="1" t="s">
        <v>150</v>
      </c>
      <c r="B126" s="1">
        <v>10.29</v>
      </c>
      <c r="C126" s="1">
        <v>9.08</v>
      </c>
      <c r="D126" s="1">
        <v>3.03</v>
      </c>
      <c r="E126" s="64">
        <v>1.8802767550070807</v>
      </c>
      <c r="F126" s="77">
        <f t="shared" si="10"/>
        <v>0.685</v>
      </c>
      <c r="G126" s="44">
        <v>0.91</v>
      </c>
      <c r="H126" s="44">
        <v>0.46</v>
      </c>
      <c r="I126" s="52">
        <f t="shared" si="11"/>
        <v>1.4502417069511586</v>
      </c>
      <c r="J126" s="53">
        <f t="shared" si="8"/>
        <v>87</v>
      </c>
      <c r="K126" s="54">
        <f t="shared" si="9"/>
        <v>9</v>
      </c>
      <c r="L126" s="60"/>
      <c r="M126" s="60"/>
      <c r="N126" s="24"/>
      <c r="O126" s="6"/>
      <c r="P126" s="6"/>
      <c r="Q126" s="6"/>
      <c r="R126" s="6"/>
      <c r="S126" s="6">
        <v>45</v>
      </c>
      <c r="T126" s="6"/>
      <c r="U126" s="6"/>
      <c r="V126" s="6"/>
      <c r="W126" s="6"/>
      <c r="X126" s="30"/>
      <c r="Y126" s="30">
        <v>6</v>
      </c>
      <c r="Z126" s="30"/>
      <c r="AA126" s="30"/>
      <c r="AB126" s="30"/>
      <c r="AC126" s="29">
        <v>16</v>
      </c>
      <c r="AD126" s="29"/>
      <c r="AH126" s="29">
        <v>1</v>
      </c>
      <c r="AI126" s="29">
        <v>6</v>
      </c>
      <c r="AJ126" s="29"/>
      <c r="AK126" s="29"/>
      <c r="AL126" s="29"/>
      <c r="AR126">
        <v>1</v>
      </c>
      <c r="AY126">
        <v>5</v>
      </c>
      <c r="BA126">
        <v>6</v>
      </c>
      <c r="BM126" s="5">
        <v>1</v>
      </c>
    </row>
    <row r="127" spans="1:28" ht="12.75">
      <c r="A127" s="1" t="s">
        <v>151</v>
      </c>
      <c r="E127" s="80" t="s">
        <v>335</v>
      </c>
      <c r="F127" s="77">
        <f t="shared" si="10"/>
        <v>0</v>
      </c>
      <c r="G127" s="44"/>
      <c r="H127" s="44"/>
      <c r="I127" s="52">
        <f t="shared" si="11"/>
        <v>0</v>
      </c>
      <c r="J127" s="53">
        <f t="shared" si="8"/>
        <v>0</v>
      </c>
      <c r="K127" s="54">
        <f t="shared" si="9"/>
        <v>0</v>
      </c>
      <c r="L127" s="60"/>
      <c r="M127" s="60"/>
      <c r="N127" s="24"/>
      <c r="O127" s="6"/>
      <c r="P127" s="6"/>
      <c r="Q127" s="6"/>
      <c r="R127" s="6"/>
      <c r="S127" s="6"/>
      <c r="T127" s="6"/>
      <c r="U127" s="6"/>
      <c r="V127" s="6"/>
      <c r="W127" s="6"/>
      <c r="X127" s="30"/>
      <c r="Y127" s="30"/>
      <c r="Z127" s="30"/>
      <c r="AA127" s="30"/>
      <c r="AB127" s="30"/>
    </row>
    <row r="128" spans="1:69" ht="12.75">
      <c r="A128" s="1" t="s">
        <v>152</v>
      </c>
      <c r="B128" s="1">
        <v>57.39</v>
      </c>
      <c r="C128" s="1">
        <v>43.28</v>
      </c>
      <c r="D128" s="41">
        <v>19.1</v>
      </c>
      <c r="E128" s="64">
        <v>10.244573942949625</v>
      </c>
      <c r="F128" s="77">
        <f t="shared" si="10"/>
        <v>13.645</v>
      </c>
      <c r="G128" s="44">
        <v>14.71</v>
      </c>
      <c r="H128" s="44">
        <v>12.58</v>
      </c>
      <c r="I128" s="52">
        <f t="shared" si="11"/>
        <v>13.71895315885981</v>
      </c>
      <c r="J128" s="53">
        <f t="shared" si="8"/>
        <v>823</v>
      </c>
      <c r="K128" s="54">
        <f t="shared" si="9"/>
        <v>41</v>
      </c>
      <c r="L128" s="60">
        <v>27</v>
      </c>
      <c r="M128" s="60">
        <v>1</v>
      </c>
      <c r="N128" s="24"/>
      <c r="O128" s="6">
        <v>3</v>
      </c>
      <c r="P128" s="6">
        <v>6</v>
      </c>
      <c r="Q128" s="6"/>
      <c r="R128" s="6">
        <v>29</v>
      </c>
      <c r="S128" s="6">
        <v>1</v>
      </c>
      <c r="T128" s="6"/>
      <c r="U128" s="6"/>
      <c r="V128" s="6">
        <v>1</v>
      </c>
      <c r="W128" s="6">
        <v>3</v>
      </c>
      <c r="X128" s="30"/>
      <c r="Y128" s="30">
        <v>12</v>
      </c>
      <c r="Z128" s="30">
        <v>2</v>
      </c>
      <c r="AA128" s="30">
        <v>60</v>
      </c>
      <c r="AB128" s="30"/>
      <c r="AC128" s="30"/>
      <c r="AD128" s="30">
        <v>32</v>
      </c>
      <c r="AF128">
        <v>1</v>
      </c>
      <c r="AG128">
        <v>31</v>
      </c>
      <c r="AH128" s="30">
        <v>6</v>
      </c>
      <c r="AI128" s="30">
        <v>3</v>
      </c>
      <c r="AJ128" s="30"/>
      <c r="AK128" s="29"/>
      <c r="AL128" s="29"/>
      <c r="AM128">
        <v>22</v>
      </c>
      <c r="AN128">
        <v>28</v>
      </c>
      <c r="AO128">
        <v>33</v>
      </c>
      <c r="AP128">
        <v>15</v>
      </c>
      <c r="AQ128">
        <v>5</v>
      </c>
      <c r="AR128">
        <v>70</v>
      </c>
      <c r="AS128">
        <v>3</v>
      </c>
      <c r="AT128">
        <v>22</v>
      </c>
      <c r="AU128">
        <v>11</v>
      </c>
      <c r="AW128">
        <v>1</v>
      </c>
      <c r="AZ128">
        <v>110</v>
      </c>
      <c r="BA128">
        <v>25</v>
      </c>
      <c r="BB128">
        <v>21</v>
      </c>
      <c r="BC128">
        <v>2</v>
      </c>
      <c r="BD128">
        <v>12</v>
      </c>
      <c r="BE128">
        <v>15</v>
      </c>
      <c r="BG128">
        <v>10</v>
      </c>
      <c r="BH128">
        <v>29</v>
      </c>
      <c r="BI128">
        <v>9</v>
      </c>
      <c r="BJ128">
        <v>42</v>
      </c>
      <c r="BK128">
        <v>70</v>
      </c>
      <c r="BL128" s="5">
        <v>1</v>
      </c>
      <c r="BM128" s="5">
        <v>2</v>
      </c>
      <c r="BO128">
        <v>38</v>
      </c>
      <c r="BQ128">
        <v>9</v>
      </c>
    </row>
    <row r="129" spans="1:69" ht="12.75">
      <c r="A129" s="1" t="s">
        <v>153</v>
      </c>
      <c r="B129" s="41">
        <v>0.1</v>
      </c>
      <c r="C129" s="1">
        <v>0.09</v>
      </c>
      <c r="D129" s="1">
        <v>0.22</v>
      </c>
      <c r="E129" s="64">
        <v>3.2457519724863446</v>
      </c>
      <c r="F129" s="77">
        <f t="shared" si="10"/>
        <v>16.205</v>
      </c>
      <c r="G129" s="44">
        <v>12.57</v>
      </c>
      <c r="H129" s="44">
        <v>19.84</v>
      </c>
      <c r="I129" s="52">
        <f t="shared" si="11"/>
        <v>27.037839639939993</v>
      </c>
      <c r="J129" s="53">
        <f t="shared" si="8"/>
        <v>1622</v>
      </c>
      <c r="K129" s="54">
        <f t="shared" si="9"/>
        <v>45</v>
      </c>
      <c r="L129" s="60">
        <v>80</v>
      </c>
      <c r="M129" s="60">
        <v>2</v>
      </c>
      <c r="N129" s="24">
        <v>7</v>
      </c>
      <c r="O129" s="6">
        <v>4</v>
      </c>
      <c r="P129" s="6">
        <v>2</v>
      </c>
      <c r="Q129" s="6">
        <v>5</v>
      </c>
      <c r="R129" s="6">
        <v>34</v>
      </c>
      <c r="S129" s="6">
        <v>11</v>
      </c>
      <c r="T129" s="6"/>
      <c r="U129" s="6"/>
      <c r="V129" s="6">
        <v>10</v>
      </c>
      <c r="W129" s="6">
        <v>5</v>
      </c>
      <c r="X129" s="30"/>
      <c r="Y129" s="30">
        <v>5</v>
      </c>
      <c r="Z129" s="30">
        <v>10</v>
      </c>
      <c r="AA129" s="30">
        <v>162</v>
      </c>
      <c r="AB129" s="30"/>
      <c r="AC129" s="30">
        <v>60</v>
      </c>
      <c r="AD129" s="30">
        <v>177</v>
      </c>
      <c r="AE129" s="30">
        <v>27</v>
      </c>
      <c r="AF129" s="30"/>
      <c r="AG129" s="30">
        <v>23</v>
      </c>
      <c r="AH129" s="30">
        <v>73</v>
      </c>
      <c r="AI129" s="30">
        <v>4</v>
      </c>
      <c r="AJ129" s="30"/>
      <c r="AM129">
        <v>31</v>
      </c>
      <c r="AN129">
        <v>46</v>
      </c>
      <c r="AO129">
        <v>52</v>
      </c>
      <c r="AP129">
        <v>182</v>
      </c>
      <c r="AQ129">
        <v>16</v>
      </c>
      <c r="AR129">
        <v>21</v>
      </c>
      <c r="AU129">
        <v>2</v>
      </c>
      <c r="AW129">
        <v>10</v>
      </c>
      <c r="AX129">
        <v>6</v>
      </c>
      <c r="AY129">
        <v>20</v>
      </c>
      <c r="AZ129">
        <v>108</v>
      </c>
      <c r="BA129">
        <v>31</v>
      </c>
      <c r="BB129">
        <v>131</v>
      </c>
      <c r="BC129">
        <v>4</v>
      </c>
      <c r="BD129">
        <v>50</v>
      </c>
      <c r="BE129">
        <v>51</v>
      </c>
      <c r="BF129">
        <v>35</v>
      </c>
      <c r="BG129">
        <v>13</v>
      </c>
      <c r="BH129">
        <v>29</v>
      </c>
      <c r="BI129">
        <v>8</v>
      </c>
      <c r="BJ129">
        <v>25</v>
      </c>
      <c r="BK129">
        <v>7</v>
      </c>
      <c r="BL129" s="5">
        <v>2</v>
      </c>
      <c r="BM129" s="5">
        <v>16</v>
      </c>
      <c r="BO129">
        <v>3</v>
      </c>
      <c r="BQ129">
        <v>22</v>
      </c>
    </row>
    <row r="130" spans="1:68" ht="12.75">
      <c r="A130" s="1" t="s">
        <v>154</v>
      </c>
      <c r="B130" s="1">
        <v>2.85</v>
      </c>
      <c r="C130" s="1">
        <v>2.51</v>
      </c>
      <c r="D130" s="1">
        <v>1.21</v>
      </c>
      <c r="E130" s="64">
        <v>1.1302832288084161</v>
      </c>
      <c r="F130" s="77">
        <f t="shared" si="10"/>
        <v>1.9049999999999998</v>
      </c>
      <c r="G130" s="44">
        <v>1.26</v>
      </c>
      <c r="H130" s="44">
        <v>2.55</v>
      </c>
      <c r="I130" s="52">
        <f t="shared" si="11"/>
        <v>2.750458409734956</v>
      </c>
      <c r="J130" s="53">
        <f t="shared" si="8"/>
        <v>165</v>
      </c>
      <c r="K130" s="54">
        <f t="shared" si="9"/>
        <v>29</v>
      </c>
      <c r="L130" s="60">
        <v>1</v>
      </c>
      <c r="M130" s="60">
        <v>1</v>
      </c>
      <c r="N130" s="24"/>
      <c r="O130" s="6">
        <v>3</v>
      </c>
      <c r="P130" s="6"/>
      <c r="Q130" s="6">
        <v>2</v>
      </c>
      <c r="R130" s="6">
        <v>6</v>
      </c>
      <c r="S130" s="6">
        <v>60</v>
      </c>
      <c r="T130" s="6"/>
      <c r="U130" s="6"/>
      <c r="V130" s="6">
        <v>1</v>
      </c>
      <c r="W130" s="6">
        <v>5</v>
      </c>
      <c r="X130" s="30"/>
      <c r="Y130" s="30">
        <v>3</v>
      </c>
      <c r="Z130" s="30"/>
      <c r="AA130" s="30"/>
      <c r="AB130" s="30"/>
      <c r="AD130" s="30">
        <v>5</v>
      </c>
      <c r="AE130">
        <v>4</v>
      </c>
      <c r="AH130" s="30"/>
      <c r="AI130" s="30">
        <v>6</v>
      </c>
      <c r="AJ130" s="30">
        <v>5</v>
      </c>
      <c r="AK130" s="6">
        <v>10</v>
      </c>
      <c r="AL130">
        <v>1</v>
      </c>
      <c r="AM130">
        <v>1</v>
      </c>
      <c r="AP130">
        <v>8</v>
      </c>
      <c r="AR130">
        <v>6</v>
      </c>
      <c r="AW130">
        <v>1</v>
      </c>
      <c r="AY130">
        <v>1</v>
      </c>
      <c r="AZ130">
        <v>1</v>
      </c>
      <c r="BC130">
        <v>1</v>
      </c>
      <c r="BD130">
        <v>1</v>
      </c>
      <c r="BE130">
        <v>6</v>
      </c>
      <c r="BF130">
        <v>20</v>
      </c>
      <c r="BK130">
        <v>2</v>
      </c>
      <c r="BL130" s="5">
        <v>1</v>
      </c>
      <c r="BM130" s="5">
        <v>2</v>
      </c>
      <c r="BP130">
        <v>1</v>
      </c>
    </row>
    <row r="131" spans="1:69" ht="12.75">
      <c r="A131" s="1" t="s">
        <v>155</v>
      </c>
      <c r="B131" s="1">
        <v>2.94</v>
      </c>
      <c r="C131" s="1">
        <v>1.45</v>
      </c>
      <c r="D131" s="1">
        <v>0.96</v>
      </c>
      <c r="E131" s="64">
        <v>0.9828219704632815</v>
      </c>
      <c r="F131" s="77">
        <f t="shared" si="10"/>
        <v>0.405</v>
      </c>
      <c r="G131" s="44">
        <v>0.51</v>
      </c>
      <c r="H131" s="44">
        <v>0.3</v>
      </c>
      <c r="I131" s="52">
        <f t="shared" si="11"/>
        <v>1.2668778129688283</v>
      </c>
      <c r="J131" s="53">
        <f t="shared" si="8"/>
        <v>76</v>
      </c>
      <c r="K131" s="54">
        <f t="shared" si="9"/>
        <v>15</v>
      </c>
      <c r="L131" s="60"/>
      <c r="M131" s="60">
        <v>1</v>
      </c>
      <c r="N131" s="24"/>
      <c r="O131" s="6"/>
      <c r="P131" s="6"/>
      <c r="Q131" s="6"/>
      <c r="R131" s="6"/>
      <c r="S131" s="6">
        <v>15</v>
      </c>
      <c r="T131" s="6"/>
      <c r="U131" s="6"/>
      <c r="V131" s="6"/>
      <c r="W131" s="6">
        <v>2</v>
      </c>
      <c r="X131" s="30"/>
      <c r="Y131" s="30">
        <v>1</v>
      </c>
      <c r="Z131" s="30"/>
      <c r="AA131" s="30"/>
      <c r="AB131" s="30"/>
      <c r="AC131">
        <v>3</v>
      </c>
      <c r="AD131" s="30">
        <v>12</v>
      </c>
      <c r="AG131">
        <v>2</v>
      </c>
      <c r="AH131" s="30"/>
      <c r="AI131" s="30">
        <v>1</v>
      </c>
      <c r="AJ131" s="30"/>
      <c r="AK131" s="6">
        <v>30</v>
      </c>
      <c r="AP131">
        <v>2</v>
      </c>
      <c r="AT131">
        <v>1</v>
      </c>
      <c r="BC131">
        <v>1</v>
      </c>
      <c r="BF131">
        <v>3</v>
      </c>
      <c r="BM131" s="5">
        <v>1</v>
      </c>
      <c r="BN131" s="5"/>
      <c r="BO131" s="5"/>
      <c r="BP131" s="5">
        <v>1</v>
      </c>
      <c r="BQ131" s="5"/>
    </row>
    <row r="132" spans="1:69" ht="12.75">
      <c r="A132" s="1" t="s">
        <v>156</v>
      </c>
      <c r="B132" s="1">
        <v>17.54</v>
      </c>
      <c r="C132" s="1">
        <v>16.73</v>
      </c>
      <c r="D132" s="1">
        <v>31.53</v>
      </c>
      <c r="E132" s="64">
        <v>60.92335120372244</v>
      </c>
      <c r="F132" s="77">
        <f t="shared" si="10"/>
        <v>35.06</v>
      </c>
      <c r="G132" s="44">
        <v>25.98</v>
      </c>
      <c r="H132" s="44">
        <v>44.14</v>
      </c>
      <c r="I132" s="52">
        <f t="shared" si="11"/>
        <v>47.724620770128354</v>
      </c>
      <c r="J132" s="53">
        <f t="shared" si="8"/>
        <v>2863</v>
      </c>
      <c r="K132" s="54">
        <f t="shared" si="9"/>
        <v>56</v>
      </c>
      <c r="L132" s="60">
        <v>131</v>
      </c>
      <c r="M132" s="60">
        <v>20</v>
      </c>
      <c r="N132" s="24">
        <v>12</v>
      </c>
      <c r="O132" s="6">
        <v>160</v>
      </c>
      <c r="P132" s="6">
        <v>17</v>
      </c>
      <c r="Q132" s="6">
        <v>42</v>
      </c>
      <c r="R132" s="6">
        <v>27</v>
      </c>
      <c r="S132" s="6">
        <v>50</v>
      </c>
      <c r="T132" s="6"/>
      <c r="U132" s="6">
        <v>8</v>
      </c>
      <c r="V132" s="6">
        <v>22</v>
      </c>
      <c r="W132" s="6">
        <v>13</v>
      </c>
      <c r="X132" s="30">
        <v>12</v>
      </c>
      <c r="Y132" s="30">
        <v>4</v>
      </c>
      <c r="Z132" s="30">
        <v>33</v>
      </c>
      <c r="AA132" s="30">
        <v>57</v>
      </c>
      <c r="AB132" s="30">
        <v>12</v>
      </c>
      <c r="AC132" s="29">
        <v>12</v>
      </c>
      <c r="AD132" s="29">
        <v>75</v>
      </c>
      <c r="AE132" s="29">
        <v>14</v>
      </c>
      <c r="AF132" s="29">
        <v>21</v>
      </c>
      <c r="AG132" s="29">
        <v>98</v>
      </c>
      <c r="AH132" s="29">
        <v>69</v>
      </c>
      <c r="AI132" s="29">
        <v>88</v>
      </c>
      <c r="AJ132" s="29">
        <v>10</v>
      </c>
      <c r="AK132" s="29">
        <v>273</v>
      </c>
      <c r="AL132" s="29">
        <v>19</v>
      </c>
      <c r="AM132" s="29">
        <v>83</v>
      </c>
      <c r="AN132" s="29">
        <v>63</v>
      </c>
      <c r="AO132" s="29">
        <v>114</v>
      </c>
      <c r="AP132">
        <v>65</v>
      </c>
      <c r="AQ132">
        <v>63</v>
      </c>
      <c r="AR132">
        <v>296</v>
      </c>
      <c r="AT132">
        <v>44</v>
      </c>
      <c r="AU132">
        <v>3</v>
      </c>
      <c r="AV132">
        <v>5</v>
      </c>
      <c r="AW132">
        <v>34</v>
      </c>
      <c r="AX132">
        <v>6</v>
      </c>
      <c r="AY132">
        <v>16</v>
      </c>
      <c r="AZ132">
        <v>86</v>
      </c>
      <c r="BA132">
        <v>95</v>
      </c>
      <c r="BB132">
        <v>57</v>
      </c>
      <c r="BC132">
        <v>1</v>
      </c>
      <c r="BD132">
        <v>58</v>
      </c>
      <c r="BE132">
        <v>75</v>
      </c>
      <c r="BF132">
        <v>15</v>
      </c>
      <c r="BG132">
        <v>23</v>
      </c>
      <c r="BH132">
        <v>94</v>
      </c>
      <c r="BI132">
        <v>64</v>
      </c>
      <c r="BJ132">
        <v>27</v>
      </c>
      <c r="BK132">
        <v>63</v>
      </c>
      <c r="BL132" s="5">
        <v>28</v>
      </c>
      <c r="BM132" s="5">
        <v>22</v>
      </c>
      <c r="BN132" s="5">
        <v>3</v>
      </c>
      <c r="BO132" s="5">
        <v>17</v>
      </c>
      <c r="BP132" s="5">
        <v>13</v>
      </c>
      <c r="BQ132" s="5">
        <v>31</v>
      </c>
    </row>
    <row r="133" spans="1:69" ht="12.75">
      <c r="A133" s="1" t="s">
        <v>157</v>
      </c>
      <c r="B133" s="1">
        <v>2.15</v>
      </c>
      <c r="C133" s="1">
        <v>0.57</v>
      </c>
      <c r="D133" s="1">
        <v>1.28</v>
      </c>
      <c r="E133" s="64">
        <v>2.341113493829658</v>
      </c>
      <c r="F133" s="77">
        <f t="shared" si="10"/>
        <v>2.73</v>
      </c>
      <c r="G133" s="44">
        <v>2.95</v>
      </c>
      <c r="H133" s="44">
        <v>2.51</v>
      </c>
      <c r="I133" s="52">
        <f t="shared" si="11"/>
        <v>8.068011335222538</v>
      </c>
      <c r="J133" s="53">
        <f t="shared" si="8"/>
        <v>484</v>
      </c>
      <c r="K133" s="54">
        <f t="shared" si="9"/>
        <v>27</v>
      </c>
      <c r="L133" s="60"/>
      <c r="M133" s="60">
        <v>1</v>
      </c>
      <c r="N133" s="24"/>
      <c r="O133" s="6">
        <v>1</v>
      </c>
      <c r="P133" s="6"/>
      <c r="Q133" s="6">
        <v>49</v>
      </c>
      <c r="R133" s="6">
        <v>10</v>
      </c>
      <c r="S133" s="6"/>
      <c r="T133" s="6"/>
      <c r="U133" s="6"/>
      <c r="V133" s="6"/>
      <c r="W133" s="6"/>
      <c r="X133" s="30">
        <v>4</v>
      </c>
      <c r="Y133" s="30"/>
      <c r="Z133" s="30">
        <v>3</v>
      </c>
      <c r="AA133" s="30">
        <v>2</v>
      </c>
      <c r="AB133" s="30"/>
      <c r="AD133" s="29">
        <v>5</v>
      </c>
      <c r="AF133">
        <v>13</v>
      </c>
      <c r="AH133" s="29">
        <v>1</v>
      </c>
      <c r="AI133" s="29">
        <v>37</v>
      </c>
      <c r="AJ133" s="29">
        <v>1</v>
      </c>
      <c r="AK133" s="6">
        <v>11</v>
      </c>
      <c r="AM133">
        <v>2</v>
      </c>
      <c r="AN133">
        <v>18</v>
      </c>
      <c r="AP133">
        <v>4</v>
      </c>
      <c r="AR133">
        <v>16</v>
      </c>
      <c r="AS133">
        <v>4</v>
      </c>
      <c r="AY133">
        <v>243</v>
      </c>
      <c r="BB133">
        <v>1</v>
      </c>
      <c r="BH133">
        <v>23</v>
      </c>
      <c r="BJ133">
        <v>11</v>
      </c>
      <c r="BK133">
        <v>1</v>
      </c>
      <c r="BL133" s="5">
        <v>1</v>
      </c>
      <c r="BM133" s="5">
        <v>14</v>
      </c>
      <c r="BN133" s="5">
        <v>2</v>
      </c>
      <c r="BO133" s="5">
        <v>6</v>
      </c>
      <c r="BP133" s="5"/>
      <c r="BQ133" s="5"/>
    </row>
    <row r="134" spans="1:69" ht="12.75">
      <c r="A134" s="1" t="s">
        <v>158</v>
      </c>
      <c r="B134" s="1">
        <v>11.83</v>
      </c>
      <c r="C134" s="1">
        <v>8.88</v>
      </c>
      <c r="D134" s="1">
        <v>8.43</v>
      </c>
      <c r="E134" s="64">
        <v>12.286461460651427</v>
      </c>
      <c r="F134" s="77">
        <f t="shared" si="10"/>
        <v>8.715</v>
      </c>
      <c r="G134" s="44">
        <v>10.84</v>
      </c>
      <c r="H134" s="44">
        <v>6.59</v>
      </c>
      <c r="I134" s="52">
        <f t="shared" si="11"/>
        <v>12.285380896816136</v>
      </c>
      <c r="J134" s="53">
        <f t="shared" si="8"/>
        <v>737</v>
      </c>
      <c r="K134" s="54">
        <f t="shared" si="9"/>
        <v>33</v>
      </c>
      <c r="L134" s="60"/>
      <c r="M134" s="60">
        <v>3</v>
      </c>
      <c r="N134" s="47"/>
      <c r="O134" s="6"/>
      <c r="P134" s="6"/>
      <c r="Q134" s="6"/>
      <c r="R134" s="6">
        <v>3</v>
      </c>
      <c r="S134" s="6">
        <v>14</v>
      </c>
      <c r="T134" s="6"/>
      <c r="U134" s="6">
        <v>2</v>
      </c>
      <c r="V134" s="6">
        <v>1</v>
      </c>
      <c r="W134" s="6">
        <v>4</v>
      </c>
      <c r="X134" s="30">
        <v>1</v>
      </c>
      <c r="Y134" s="30"/>
      <c r="Z134" s="30">
        <v>12</v>
      </c>
      <c r="AA134" s="30"/>
      <c r="AB134" s="30"/>
      <c r="AD134" s="29"/>
      <c r="AF134">
        <v>63</v>
      </c>
      <c r="AG134">
        <v>16</v>
      </c>
      <c r="AH134" s="29"/>
      <c r="AI134" s="29">
        <v>22</v>
      </c>
      <c r="AJ134" s="29">
        <v>1</v>
      </c>
      <c r="AK134" s="6">
        <v>10</v>
      </c>
      <c r="AL134">
        <v>36</v>
      </c>
      <c r="AM134">
        <v>2</v>
      </c>
      <c r="AN134">
        <v>36</v>
      </c>
      <c r="AO134">
        <v>13</v>
      </c>
      <c r="AR134">
        <v>36</v>
      </c>
      <c r="AT134">
        <v>43</v>
      </c>
      <c r="AU134">
        <v>2</v>
      </c>
      <c r="AV134">
        <v>35</v>
      </c>
      <c r="AW134">
        <v>75</v>
      </c>
      <c r="AY134">
        <v>14</v>
      </c>
      <c r="BA134">
        <v>16</v>
      </c>
      <c r="BD134">
        <v>54</v>
      </c>
      <c r="BE134">
        <v>51</v>
      </c>
      <c r="BH134">
        <v>4</v>
      </c>
      <c r="BI134">
        <v>3</v>
      </c>
      <c r="BK134">
        <v>1</v>
      </c>
      <c r="BL134" s="5">
        <v>21</v>
      </c>
      <c r="BM134" s="5">
        <v>30</v>
      </c>
      <c r="BN134" s="5">
        <v>22</v>
      </c>
      <c r="BO134" s="5"/>
      <c r="BP134" s="5">
        <v>91</v>
      </c>
      <c r="BQ134" s="5"/>
    </row>
    <row r="135" spans="1:69" ht="12.75">
      <c r="A135" s="1" t="s">
        <v>159</v>
      </c>
      <c r="B135" s="1">
        <v>1.89</v>
      </c>
      <c r="C135" s="1">
        <v>1.35</v>
      </c>
      <c r="D135" s="1">
        <v>0.69</v>
      </c>
      <c r="E135" s="64">
        <v>0.37018450333805386</v>
      </c>
      <c r="F135" s="77">
        <f t="shared" si="10"/>
        <v>0.18</v>
      </c>
      <c r="G135" s="44">
        <v>0.05</v>
      </c>
      <c r="H135" s="44">
        <v>0.31</v>
      </c>
      <c r="I135" s="52">
        <f t="shared" si="11"/>
        <v>2.433738956492749</v>
      </c>
      <c r="J135" s="53">
        <f t="shared" si="8"/>
        <v>146</v>
      </c>
      <c r="K135" s="54">
        <f t="shared" si="9"/>
        <v>10</v>
      </c>
      <c r="L135" s="60"/>
      <c r="M135" s="60"/>
      <c r="N135" s="24"/>
      <c r="O135" s="6"/>
      <c r="P135" s="6"/>
      <c r="Q135" s="6">
        <v>1</v>
      </c>
      <c r="R135" s="6">
        <v>6</v>
      </c>
      <c r="S135" s="6"/>
      <c r="T135" s="6"/>
      <c r="U135" s="6"/>
      <c r="V135" s="6"/>
      <c r="W135" s="6">
        <v>2</v>
      </c>
      <c r="X135" s="30"/>
      <c r="Y135" s="30"/>
      <c r="Z135" s="30"/>
      <c r="AA135" s="30"/>
      <c r="AB135" s="30"/>
      <c r="AI135" s="29">
        <v>81</v>
      </c>
      <c r="AJ135" s="29">
        <v>1</v>
      </c>
      <c r="AK135" s="6">
        <v>31</v>
      </c>
      <c r="AR135">
        <v>15</v>
      </c>
      <c r="BB135">
        <v>1</v>
      </c>
      <c r="BF135">
        <v>7</v>
      </c>
      <c r="BQ135">
        <v>1</v>
      </c>
    </row>
    <row r="136" spans="1:28" ht="12.75">
      <c r="A136" s="1" t="s">
        <v>160</v>
      </c>
      <c r="C136" s="1">
        <v>0.07</v>
      </c>
      <c r="D136" s="1">
        <v>0.11</v>
      </c>
      <c r="E136" s="64">
        <v>0.052000000000000005</v>
      </c>
      <c r="F136" s="77">
        <f t="shared" si="10"/>
        <v>0</v>
      </c>
      <c r="G136" s="44"/>
      <c r="H136" s="44"/>
      <c r="I136" s="52">
        <f t="shared" si="11"/>
        <v>0</v>
      </c>
      <c r="J136" s="53">
        <f t="shared" si="8"/>
        <v>0</v>
      </c>
      <c r="K136" s="54">
        <f t="shared" si="9"/>
        <v>0</v>
      </c>
      <c r="L136" s="60"/>
      <c r="M136" s="60"/>
      <c r="N136" s="24"/>
      <c r="O136" s="6"/>
      <c r="P136" s="6"/>
      <c r="Q136" s="6"/>
      <c r="R136" s="6"/>
      <c r="S136" s="6"/>
      <c r="T136" s="6"/>
      <c r="U136" s="6"/>
      <c r="V136" s="6"/>
      <c r="W136" s="6"/>
      <c r="X136" s="30"/>
      <c r="Y136" s="30"/>
      <c r="Z136" s="30"/>
      <c r="AA136" s="30"/>
      <c r="AB136" s="30"/>
    </row>
    <row r="137" spans="1:69" ht="12.75">
      <c r="A137" s="1" t="s">
        <v>161</v>
      </c>
      <c r="B137" s="41">
        <v>28.2</v>
      </c>
      <c r="C137" s="1">
        <v>27.41</v>
      </c>
      <c r="D137" s="1">
        <v>17.76</v>
      </c>
      <c r="E137" s="64">
        <v>14.361423629374874</v>
      </c>
      <c r="F137" s="77">
        <f t="shared" si="10"/>
        <v>9.145</v>
      </c>
      <c r="G137" s="44">
        <v>3.18</v>
      </c>
      <c r="H137" s="44">
        <v>15.11</v>
      </c>
      <c r="I137" s="52">
        <f t="shared" si="11"/>
        <v>21.20353392232039</v>
      </c>
      <c r="J137" s="53">
        <f t="shared" si="8"/>
        <v>1272</v>
      </c>
      <c r="K137" s="54">
        <f t="shared" si="9"/>
        <v>40</v>
      </c>
      <c r="L137" s="60"/>
      <c r="M137" s="60">
        <v>306</v>
      </c>
      <c r="N137" s="24"/>
      <c r="O137" s="6">
        <v>3</v>
      </c>
      <c r="P137" s="6"/>
      <c r="Q137" s="6">
        <v>2</v>
      </c>
      <c r="R137" s="6"/>
      <c r="S137" s="6">
        <v>30</v>
      </c>
      <c r="T137" s="6"/>
      <c r="U137" s="6">
        <v>3</v>
      </c>
      <c r="V137" s="6">
        <v>3</v>
      </c>
      <c r="W137" s="6"/>
      <c r="X137" s="30">
        <v>3</v>
      </c>
      <c r="Y137" s="30">
        <v>11</v>
      </c>
      <c r="Z137" s="30">
        <v>116</v>
      </c>
      <c r="AA137" s="30"/>
      <c r="AB137" s="30">
        <v>10</v>
      </c>
      <c r="AD137" s="29">
        <v>1</v>
      </c>
      <c r="AE137" s="30">
        <v>69</v>
      </c>
      <c r="AF137" s="30">
        <v>7</v>
      </c>
      <c r="AG137" s="30">
        <v>43</v>
      </c>
      <c r="AH137" s="30"/>
      <c r="AI137" s="30">
        <v>2</v>
      </c>
      <c r="AJ137" s="30">
        <v>165</v>
      </c>
      <c r="AK137" s="30">
        <v>95</v>
      </c>
      <c r="AL137" s="30">
        <v>19</v>
      </c>
      <c r="AM137">
        <v>9</v>
      </c>
      <c r="AN137">
        <v>28</v>
      </c>
      <c r="AO137">
        <v>9</v>
      </c>
      <c r="AR137">
        <v>104</v>
      </c>
      <c r="AT137">
        <v>4</v>
      </c>
      <c r="AU137">
        <v>50</v>
      </c>
      <c r="AW137">
        <v>1</v>
      </c>
      <c r="AX137">
        <v>1</v>
      </c>
      <c r="AY137">
        <v>2</v>
      </c>
      <c r="AZ137">
        <v>1</v>
      </c>
      <c r="BB137">
        <v>1</v>
      </c>
      <c r="BD137">
        <v>4</v>
      </c>
      <c r="BE137">
        <v>7</v>
      </c>
      <c r="BF137">
        <v>8</v>
      </c>
      <c r="BH137">
        <v>1</v>
      </c>
      <c r="BK137">
        <v>12</v>
      </c>
      <c r="BL137" s="5">
        <v>7</v>
      </c>
      <c r="BM137" s="5">
        <v>9</v>
      </c>
      <c r="BN137" s="5">
        <v>24</v>
      </c>
      <c r="BO137" s="5">
        <v>46</v>
      </c>
      <c r="BP137" s="5">
        <v>45</v>
      </c>
      <c r="BQ137" s="5">
        <v>11</v>
      </c>
    </row>
    <row r="138" spans="1:28" ht="12.75">
      <c r="A138" s="1" t="s">
        <v>162</v>
      </c>
      <c r="C138" s="1">
        <v>0.04</v>
      </c>
      <c r="D138" s="1">
        <v>0.08</v>
      </c>
      <c r="E138" s="80" t="s">
        <v>335</v>
      </c>
      <c r="F138" s="77">
        <f aca="true" t="shared" si="12" ref="F138:F149">(G138+H138)/2</f>
        <v>0.025</v>
      </c>
      <c r="G138" s="44"/>
      <c r="H138" s="44">
        <v>0.05</v>
      </c>
      <c r="I138" s="52">
        <f t="shared" si="11"/>
        <v>0.033338889814969165</v>
      </c>
      <c r="J138" s="53">
        <f t="shared" si="8"/>
        <v>2</v>
      </c>
      <c r="K138" s="54">
        <f t="shared" si="9"/>
        <v>2</v>
      </c>
      <c r="L138" s="60"/>
      <c r="M138" s="60">
        <v>1</v>
      </c>
      <c r="N138" s="24"/>
      <c r="O138" s="6"/>
      <c r="P138" s="6"/>
      <c r="Q138" s="6"/>
      <c r="R138" s="6"/>
      <c r="S138" s="6">
        <v>1</v>
      </c>
      <c r="T138" s="6"/>
      <c r="U138" s="6"/>
      <c r="V138" s="6"/>
      <c r="W138" s="6"/>
      <c r="X138" s="30"/>
      <c r="Y138" s="30"/>
      <c r="Z138" s="30"/>
      <c r="AA138" s="30"/>
      <c r="AB138" s="30"/>
    </row>
    <row r="139" spans="1:65" ht="12.75">
      <c r="A139" s="1" t="s">
        <v>163</v>
      </c>
      <c r="B139" s="1">
        <v>0.06</v>
      </c>
      <c r="C139" s="1">
        <v>0.01</v>
      </c>
      <c r="D139" s="1">
        <v>0.01</v>
      </c>
      <c r="E139" s="80" t="s">
        <v>335</v>
      </c>
      <c r="F139" s="77">
        <f t="shared" si="12"/>
        <v>0</v>
      </c>
      <c r="G139" s="44"/>
      <c r="H139" s="44"/>
      <c r="I139" s="52">
        <f t="shared" si="11"/>
        <v>0.033338889814969165</v>
      </c>
      <c r="J139" s="53">
        <f aca="true" t="shared" si="13" ref="J139:J149">SUM(L139:BR139)</f>
        <v>2</v>
      </c>
      <c r="K139" s="54">
        <f aca="true" t="shared" si="14" ref="K139:K148">COUNTA(L139:BR139)</f>
        <v>1</v>
      </c>
      <c r="L139" s="60"/>
      <c r="M139" s="60"/>
      <c r="N139" s="24"/>
      <c r="O139" s="6"/>
      <c r="P139" s="6"/>
      <c r="Q139" s="6"/>
      <c r="R139" s="6"/>
      <c r="S139" s="6"/>
      <c r="T139" s="6"/>
      <c r="U139" s="6"/>
      <c r="V139" s="6"/>
      <c r="W139" s="6"/>
      <c r="X139" s="30"/>
      <c r="Y139" s="30"/>
      <c r="Z139" s="30"/>
      <c r="AA139" s="30"/>
      <c r="AB139" s="30"/>
      <c r="BM139" s="5">
        <v>2</v>
      </c>
    </row>
    <row r="140" spans="1:66" ht="12.75">
      <c r="A140" s="1" t="s">
        <v>164</v>
      </c>
      <c r="B140" s="1">
        <v>2.96</v>
      </c>
      <c r="C140" s="1">
        <v>1.33</v>
      </c>
      <c r="D140" s="41">
        <v>1.8</v>
      </c>
      <c r="E140" s="64">
        <v>3.561870928585879</v>
      </c>
      <c r="F140" s="77">
        <f t="shared" si="12"/>
        <v>2.46</v>
      </c>
      <c r="G140" s="44">
        <v>1.44</v>
      </c>
      <c r="H140" s="44">
        <v>3.48</v>
      </c>
      <c r="I140" s="52">
        <f t="shared" si="11"/>
        <v>0.6167694615769295</v>
      </c>
      <c r="J140" s="53">
        <f t="shared" si="13"/>
        <v>37</v>
      </c>
      <c r="K140" s="54">
        <f t="shared" si="14"/>
        <v>12</v>
      </c>
      <c r="L140" s="60"/>
      <c r="M140" s="60"/>
      <c r="N140" s="24"/>
      <c r="O140" s="6"/>
      <c r="P140" s="6"/>
      <c r="Q140" s="6"/>
      <c r="R140" s="6"/>
      <c r="S140" s="6"/>
      <c r="T140" s="6"/>
      <c r="U140" s="6">
        <v>4</v>
      </c>
      <c r="V140" s="6"/>
      <c r="W140" s="6"/>
      <c r="X140" s="30"/>
      <c r="Y140" s="30">
        <v>4</v>
      </c>
      <c r="Z140" s="30"/>
      <c r="AA140" s="30"/>
      <c r="AB140" s="30">
        <v>4</v>
      </c>
      <c r="AC140" s="30"/>
      <c r="AD140" s="30">
        <v>1</v>
      </c>
      <c r="AE140" s="30"/>
      <c r="AF140" s="30"/>
      <c r="AG140" s="30"/>
      <c r="AH140" s="30"/>
      <c r="AI140" s="30"/>
      <c r="AJ140" s="30"/>
      <c r="AL140">
        <v>1</v>
      </c>
      <c r="AR140">
        <v>2</v>
      </c>
      <c r="AT140">
        <v>1</v>
      </c>
      <c r="AX140">
        <v>1</v>
      </c>
      <c r="BD140">
        <v>2</v>
      </c>
      <c r="BE140">
        <v>2</v>
      </c>
      <c r="BL140" s="5">
        <v>4</v>
      </c>
      <c r="BN140">
        <v>11</v>
      </c>
    </row>
    <row r="141" spans="1:47" ht="12.75">
      <c r="A141" s="1" t="s">
        <v>165</v>
      </c>
      <c r="B141" s="1">
        <v>3.54</v>
      </c>
      <c r="C141" s="1">
        <v>3.26</v>
      </c>
      <c r="D141" s="1">
        <v>4.98</v>
      </c>
      <c r="E141" s="64">
        <v>5.476447501517297</v>
      </c>
      <c r="F141" s="77">
        <f t="shared" si="12"/>
        <v>4.2</v>
      </c>
      <c r="G141" s="44">
        <v>3.47</v>
      </c>
      <c r="H141" s="44">
        <v>4.93</v>
      </c>
      <c r="I141" s="52">
        <f t="shared" si="11"/>
        <v>0.18336389398233038</v>
      </c>
      <c r="J141" s="53">
        <f t="shared" si="13"/>
        <v>11</v>
      </c>
      <c r="K141" s="54">
        <f t="shared" si="14"/>
        <v>6</v>
      </c>
      <c r="L141" s="60"/>
      <c r="M141" s="60"/>
      <c r="N141" s="24"/>
      <c r="O141" s="6"/>
      <c r="P141" s="6"/>
      <c r="Q141" s="6"/>
      <c r="R141" s="6"/>
      <c r="S141" s="6"/>
      <c r="T141" s="6"/>
      <c r="U141" s="6"/>
      <c r="V141" s="6"/>
      <c r="W141" s="6"/>
      <c r="X141" s="30"/>
      <c r="Y141" s="30">
        <v>2</v>
      </c>
      <c r="Z141" s="30"/>
      <c r="AA141" s="30"/>
      <c r="AB141" s="30"/>
      <c r="AC141" s="30"/>
      <c r="AE141">
        <v>1</v>
      </c>
      <c r="AI141">
        <v>1</v>
      </c>
      <c r="AJ141">
        <v>3</v>
      </c>
      <c r="AM141">
        <v>3</v>
      </c>
      <c r="AU141">
        <v>1</v>
      </c>
    </row>
    <row r="142" spans="1:49" ht="12.75">
      <c r="A142" s="1" t="s">
        <v>166</v>
      </c>
      <c r="B142" s="1">
        <v>0.01</v>
      </c>
      <c r="C142" s="1">
        <v>0.64</v>
      </c>
      <c r="D142" s="1">
        <v>0.16</v>
      </c>
      <c r="E142" s="64">
        <v>0.10534594375885091</v>
      </c>
      <c r="F142" s="77">
        <f t="shared" si="12"/>
        <v>0.445</v>
      </c>
      <c r="G142" s="44">
        <v>0.81</v>
      </c>
      <c r="H142" s="44">
        <v>0.08</v>
      </c>
      <c r="I142" s="52">
        <f aca="true" t="shared" si="15" ref="I142:I149">J142*10/J$4</f>
        <v>3.9673278879813303</v>
      </c>
      <c r="J142" s="53">
        <f t="shared" si="13"/>
        <v>238</v>
      </c>
      <c r="K142" s="54">
        <f t="shared" si="14"/>
        <v>3</v>
      </c>
      <c r="L142" s="60"/>
      <c r="M142" s="60"/>
      <c r="N142" s="24"/>
      <c r="O142" s="6"/>
      <c r="P142" s="6"/>
      <c r="Q142" s="6"/>
      <c r="R142" s="6"/>
      <c r="S142" s="6"/>
      <c r="T142" s="6"/>
      <c r="U142" s="6"/>
      <c r="V142" s="6"/>
      <c r="W142" s="6">
        <v>7</v>
      </c>
      <c r="X142" s="30"/>
      <c r="Y142" s="30"/>
      <c r="Z142" s="30"/>
      <c r="AA142" s="30"/>
      <c r="AB142" s="30"/>
      <c r="AR142">
        <v>228</v>
      </c>
      <c r="AW142">
        <v>3</v>
      </c>
    </row>
    <row r="143" spans="1:28" ht="12.75">
      <c r="A143" s="1" t="s">
        <v>167</v>
      </c>
      <c r="B143" s="1">
        <v>0.55</v>
      </c>
      <c r="C143" s="1">
        <v>0.21</v>
      </c>
      <c r="D143" s="1">
        <v>0.09</v>
      </c>
      <c r="E143" s="64">
        <v>0.02409225166902691</v>
      </c>
      <c r="F143" s="77">
        <f t="shared" si="12"/>
        <v>0.010407993338884263</v>
      </c>
      <c r="G143" s="44"/>
      <c r="H143" s="44">
        <v>0.020815986677768527</v>
      </c>
      <c r="I143" s="52">
        <f t="shared" si="15"/>
        <v>0</v>
      </c>
      <c r="J143" s="53">
        <f t="shared" si="13"/>
        <v>0</v>
      </c>
      <c r="K143" s="54">
        <f t="shared" si="14"/>
        <v>0</v>
      </c>
      <c r="L143" s="60"/>
      <c r="M143" s="60"/>
      <c r="N143" s="24"/>
      <c r="O143" s="6"/>
      <c r="P143" s="6"/>
      <c r="Q143" s="6"/>
      <c r="R143" s="6"/>
      <c r="S143" s="6"/>
      <c r="T143" s="6"/>
      <c r="U143" s="6"/>
      <c r="V143" s="6"/>
      <c r="W143" s="6"/>
      <c r="X143" s="30"/>
      <c r="Y143" s="30"/>
      <c r="Z143" s="30"/>
      <c r="AA143" s="30"/>
      <c r="AB143" s="30"/>
    </row>
    <row r="144" spans="1:70" ht="12.75">
      <c r="A144" s="1" t="s">
        <v>168</v>
      </c>
      <c r="B144" s="1">
        <v>15.09</v>
      </c>
      <c r="C144" s="1">
        <v>14.62</v>
      </c>
      <c r="D144" s="1">
        <v>17.53</v>
      </c>
      <c r="E144" s="64">
        <v>14.100122799919074</v>
      </c>
      <c r="F144" s="77">
        <f t="shared" si="12"/>
        <v>13.544999999999998</v>
      </c>
      <c r="G144" s="44">
        <v>10.01</v>
      </c>
      <c r="H144" s="44">
        <v>17.08</v>
      </c>
      <c r="I144" s="52">
        <f t="shared" si="15"/>
        <v>15.669278213035506</v>
      </c>
      <c r="J144" s="53">
        <f t="shared" si="13"/>
        <v>940</v>
      </c>
      <c r="K144" s="54">
        <f t="shared" si="14"/>
        <v>58</v>
      </c>
      <c r="L144" s="60">
        <v>18</v>
      </c>
      <c r="M144" s="60">
        <v>8</v>
      </c>
      <c r="N144" s="24">
        <v>4</v>
      </c>
      <c r="O144" s="6">
        <v>13</v>
      </c>
      <c r="P144" s="6">
        <v>11</v>
      </c>
      <c r="Q144" s="6">
        <v>18</v>
      </c>
      <c r="R144" s="6">
        <v>25</v>
      </c>
      <c r="S144" s="6">
        <v>40</v>
      </c>
      <c r="T144" s="6">
        <v>4</v>
      </c>
      <c r="U144" s="6">
        <v>10</v>
      </c>
      <c r="V144" s="6">
        <v>12</v>
      </c>
      <c r="W144" s="6">
        <v>12</v>
      </c>
      <c r="X144" s="30">
        <v>20</v>
      </c>
      <c r="Y144" s="30">
        <v>27</v>
      </c>
      <c r="Z144" s="30">
        <v>21</v>
      </c>
      <c r="AA144" s="30">
        <v>16</v>
      </c>
      <c r="AB144" s="30">
        <v>16</v>
      </c>
      <c r="AC144" s="29">
        <v>21</v>
      </c>
      <c r="AD144" s="29">
        <v>38</v>
      </c>
      <c r="AE144" s="29">
        <v>24</v>
      </c>
      <c r="AF144" s="29">
        <v>8</v>
      </c>
      <c r="AG144" s="29">
        <v>8</v>
      </c>
      <c r="AH144" s="29">
        <v>10</v>
      </c>
      <c r="AI144" s="29">
        <v>5</v>
      </c>
      <c r="AJ144" s="29">
        <v>34</v>
      </c>
      <c r="AK144" s="29">
        <v>17</v>
      </c>
      <c r="AL144" s="29">
        <v>24</v>
      </c>
      <c r="AM144" s="29">
        <v>36</v>
      </c>
      <c r="AN144" s="29">
        <v>13</v>
      </c>
      <c r="AO144" s="29">
        <v>36</v>
      </c>
      <c r="AP144">
        <v>21</v>
      </c>
      <c r="AQ144">
        <v>29</v>
      </c>
      <c r="AR144">
        <v>13</v>
      </c>
      <c r="AT144">
        <v>20</v>
      </c>
      <c r="AU144">
        <v>1</v>
      </c>
      <c r="AV144">
        <v>3</v>
      </c>
      <c r="AW144">
        <v>13</v>
      </c>
      <c r="AX144">
        <v>3</v>
      </c>
      <c r="AY144">
        <v>2</v>
      </c>
      <c r="AZ144">
        <v>26</v>
      </c>
      <c r="BA144">
        <v>13</v>
      </c>
      <c r="BB144">
        <v>23</v>
      </c>
      <c r="BC144">
        <v>7</v>
      </c>
      <c r="BD144">
        <v>14</v>
      </c>
      <c r="BE144">
        <v>21</v>
      </c>
      <c r="BF144">
        <v>31</v>
      </c>
      <c r="BG144">
        <v>4</v>
      </c>
      <c r="BH144">
        <v>24</v>
      </c>
      <c r="BI144">
        <v>5</v>
      </c>
      <c r="BJ144">
        <v>22</v>
      </c>
      <c r="BK144">
        <v>29</v>
      </c>
      <c r="BL144" s="5">
        <v>3</v>
      </c>
      <c r="BM144" s="5">
        <v>21</v>
      </c>
      <c r="BN144" s="5">
        <v>13</v>
      </c>
      <c r="BO144" s="5">
        <v>8</v>
      </c>
      <c r="BP144" s="5">
        <v>7</v>
      </c>
      <c r="BQ144" s="5">
        <v>14</v>
      </c>
      <c r="BR144" s="5">
        <v>1</v>
      </c>
    </row>
    <row r="145" spans="1:52" ht="12.75">
      <c r="A145" s="1" t="s">
        <v>169</v>
      </c>
      <c r="B145" s="1">
        <v>0.01</v>
      </c>
      <c r="C145" s="1">
        <v>0.01</v>
      </c>
      <c r="D145" s="81" t="s">
        <v>335</v>
      </c>
      <c r="E145" s="64">
        <v>0.012</v>
      </c>
      <c r="F145" s="77">
        <f t="shared" si="12"/>
        <v>0.025</v>
      </c>
      <c r="G145" s="44">
        <v>0.05</v>
      </c>
      <c r="H145" s="44"/>
      <c r="I145" s="52">
        <f t="shared" si="15"/>
        <v>0.016669444907484583</v>
      </c>
      <c r="J145" s="53">
        <f t="shared" si="13"/>
        <v>1</v>
      </c>
      <c r="K145" s="54">
        <f t="shared" si="14"/>
        <v>1</v>
      </c>
      <c r="L145" s="60"/>
      <c r="M145" s="60"/>
      <c r="N145" s="24"/>
      <c r="O145" s="6"/>
      <c r="P145" s="6"/>
      <c r="Q145" s="6"/>
      <c r="R145" s="6"/>
      <c r="S145" s="6"/>
      <c r="T145" s="6"/>
      <c r="U145" s="6"/>
      <c r="V145" s="6"/>
      <c r="W145" s="6"/>
      <c r="X145" s="30"/>
      <c r="Y145" s="30"/>
      <c r="Z145" s="30"/>
      <c r="AA145" s="30"/>
      <c r="AB145" s="30"/>
      <c r="AZ145">
        <v>1</v>
      </c>
    </row>
    <row r="146" spans="1:28" ht="12.75">
      <c r="A146" s="1" t="s">
        <v>170</v>
      </c>
      <c r="B146" s="1">
        <v>0.02</v>
      </c>
      <c r="C146" s="1">
        <v>0.23</v>
      </c>
      <c r="D146" s="1">
        <v>0.29</v>
      </c>
      <c r="E146" s="64">
        <v>0.026000000000000002</v>
      </c>
      <c r="F146" s="77">
        <f t="shared" si="12"/>
        <v>0.04</v>
      </c>
      <c r="G146" s="44">
        <v>0.08</v>
      </c>
      <c r="H146" s="44"/>
      <c r="I146" s="52">
        <f t="shared" si="15"/>
        <v>0</v>
      </c>
      <c r="J146" s="53">
        <f t="shared" si="13"/>
        <v>0</v>
      </c>
      <c r="K146" s="54">
        <f t="shared" si="14"/>
        <v>0</v>
      </c>
      <c r="L146" s="60"/>
      <c r="M146" s="60"/>
      <c r="N146" s="24"/>
      <c r="O146" s="6"/>
      <c r="P146" s="6"/>
      <c r="Q146" s="6"/>
      <c r="R146" s="6"/>
      <c r="S146" s="6"/>
      <c r="T146" s="6"/>
      <c r="U146" s="6"/>
      <c r="V146" s="6"/>
      <c r="W146" s="6"/>
      <c r="X146" s="30"/>
      <c r="Y146" s="30"/>
      <c r="Z146" s="30"/>
      <c r="AA146" s="30"/>
      <c r="AB146" s="30"/>
    </row>
    <row r="147" spans="1:70" ht="12.75">
      <c r="A147" s="1" t="s">
        <v>171</v>
      </c>
      <c r="B147" s="1">
        <v>56.13</v>
      </c>
      <c r="C147" s="1">
        <v>43.64</v>
      </c>
      <c r="D147" s="41">
        <v>30.1</v>
      </c>
      <c r="E147" s="64">
        <v>35.67423750758648</v>
      </c>
      <c r="F147" s="77">
        <f t="shared" si="12"/>
        <v>38.635</v>
      </c>
      <c r="G147" s="44">
        <v>46.44</v>
      </c>
      <c r="H147" s="44">
        <v>30.83</v>
      </c>
      <c r="I147" s="52">
        <f t="shared" si="15"/>
        <v>38.25637606267711</v>
      </c>
      <c r="J147" s="53">
        <f t="shared" si="13"/>
        <v>2295</v>
      </c>
      <c r="K147" s="54">
        <f t="shared" si="14"/>
        <v>55</v>
      </c>
      <c r="L147" s="60">
        <v>13</v>
      </c>
      <c r="M147" s="60">
        <v>41</v>
      </c>
      <c r="N147" s="24">
        <v>88</v>
      </c>
      <c r="O147" s="6">
        <v>4</v>
      </c>
      <c r="P147" s="6">
        <v>65</v>
      </c>
      <c r="Q147" s="6">
        <v>69</v>
      </c>
      <c r="R147" s="6">
        <v>14</v>
      </c>
      <c r="S147" s="6">
        <v>20</v>
      </c>
      <c r="T147" s="6">
        <v>8</v>
      </c>
      <c r="U147" s="6">
        <v>1</v>
      </c>
      <c r="V147" s="6">
        <v>13</v>
      </c>
      <c r="W147" s="6">
        <v>56</v>
      </c>
      <c r="X147" s="30">
        <v>17</v>
      </c>
      <c r="Y147" s="30">
        <v>11</v>
      </c>
      <c r="Z147" s="30"/>
      <c r="AA147" s="30">
        <v>133</v>
      </c>
      <c r="AB147" s="30">
        <v>47</v>
      </c>
      <c r="AC147" s="29">
        <v>34</v>
      </c>
      <c r="AD147" s="29">
        <v>53</v>
      </c>
      <c r="AE147" s="29">
        <v>45</v>
      </c>
      <c r="AF147" s="29">
        <v>5</v>
      </c>
      <c r="AG147" s="29">
        <v>5</v>
      </c>
      <c r="AH147" s="29">
        <v>159</v>
      </c>
      <c r="AI147" s="29">
        <v>28</v>
      </c>
      <c r="AJ147" s="29">
        <v>2</v>
      </c>
      <c r="AK147" s="29">
        <v>110</v>
      </c>
      <c r="AL147" s="29">
        <v>81</v>
      </c>
      <c r="AM147" s="29">
        <v>56</v>
      </c>
      <c r="AN147" s="29">
        <v>6</v>
      </c>
      <c r="AO147" s="29">
        <v>7</v>
      </c>
      <c r="AP147">
        <v>201</v>
      </c>
      <c r="AQ147">
        <v>62</v>
      </c>
      <c r="AR147">
        <v>70</v>
      </c>
      <c r="AS147">
        <v>96</v>
      </c>
      <c r="AT147">
        <v>98</v>
      </c>
      <c r="AU147">
        <v>44</v>
      </c>
      <c r="AV147">
        <v>13</v>
      </c>
      <c r="AW147">
        <v>48</v>
      </c>
      <c r="AX147">
        <v>9</v>
      </c>
      <c r="AY147">
        <v>11</v>
      </c>
      <c r="BA147">
        <v>4</v>
      </c>
      <c r="BB147">
        <v>16</v>
      </c>
      <c r="BC147">
        <v>40</v>
      </c>
      <c r="BD147">
        <v>111</v>
      </c>
      <c r="BE147">
        <v>3</v>
      </c>
      <c r="BF147">
        <v>212</v>
      </c>
      <c r="BG147">
        <v>15</v>
      </c>
      <c r="BH147">
        <v>4</v>
      </c>
      <c r="BK147">
        <v>4</v>
      </c>
      <c r="BL147" s="5">
        <v>7</v>
      </c>
      <c r="BM147" s="5">
        <v>8</v>
      </c>
      <c r="BN147" s="5">
        <v>2</v>
      </c>
      <c r="BO147" s="5">
        <v>1</v>
      </c>
      <c r="BP147" s="5">
        <v>19</v>
      </c>
      <c r="BQ147" s="5">
        <v>5</v>
      </c>
      <c r="BR147" s="5">
        <v>1</v>
      </c>
    </row>
    <row r="148" spans="1:44" ht="12.75">
      <c r="A148" s="1" t="s">
        <v>172</v>
      </c>
      <c r="B148" s="1">
        <v>0.09</v>
      </c>
      <c r="C148" s="1">
        <v>0.23</v>
      </c>
      <c r="D148" s="1">
        <v>0.43</v>
      </c>
      <c r="E148" s="64">
        <v>0.20934527470071132</v>
      </c>
      <c r="F148" s="77">
        <f t="shared" si="12"/>
        <v>0.05</v>
      </c>
      <c r="G148" s="44">
        <v>0.05</v>
      </c>
      <c r="H148" s="44">
        <v>0.05</v>
      </c>
      <c r="I148" s="52">
        <f t="shared" si="15"/>
        <v>0.16669444907484582</v>
      </c>
      <c r="J148" s="53">
        <f t="shared" si="13"/>
        <v>10</v>
      </c>
      <c r="K148" s="54">
        <f t="shared" si="14"/>
        <v>6</v>
      </c>
      <c r="L148" s="60"/>
      <c r="M148" s="60">
        <v>1</v>
      </c>
      <c r="N148" s="24"/>
      <c r="O148" s="26"/>
      <c r="P148" s="26"/>
      <c r="Q148" s="26"/>
      <c r="R148" s="26"/>
      <c r="S148" s="26">
        <v>2</v>
      </c>
      <c r="T148" s="26"/>
      <c r="U148" s="26">
        <v>2</v>
      </c>
      <c r="V148" s="6"/>
      <c r="W148" s="6"/>
      <c r="X148" s="33"/>
      <c r="Y148" s="33">
        <v>1</v>
      </c>
      <c r="Z148" s="33"/>
      <c r="AA148" s="33"/>
      <c r="AB148" s="33"/>
      <c r="AN148">
        <v>2</v>
      </c>
      <c r="AR148">
        <v>2</v>
      </c>
    </row>
    <row r="149" spans="1:70" ht="12.75">
      <c r="A149" s="1" t="s">
        <v>173</v>
      </c>
      <c r="B149" s="43">
        <f>SUM(B5:B148)</f>
        <v>627.2800000000001</v>
      </c>
      <c r="C149" s="43">
        <f>SUM(C5:C148)</f>
        <v>627.5100000000001</v>
      </c>
      <c r="D149" s="43">
        <f>SUM(D5:D148)</f>
        <v>592.9899999999998</v>
      </c>
      <c r="E149" s="65">
        <v>617.1482624829174</v>
      </c>
      <c r="F149" s="78">
        <f t="shared" si="12"/>
        <v>588.1681983089354</v>
      </c>
      <c r="G149" s="71">
        <v>565.7618753855645</v>
      </c>
      <c r="H149" s="71">
        <v>610.5745212323064</v>
      </c>
      <c r="I149" s="55">
        <f t="shared" si="15"/>
        <v>667.5445907651275</v>
      </c>
      <c r="J149" s="53">
        <f>SUM(J5:J148)</f>
        <v>40046</v>
      </c>
      <c r="K149" s="54"/>
      <c r="L149" s="61">
        <f aca="true" t="shared" si="16" ref="L149:BR149">SUM(L5:L148)</f>
        <v>688</v>
      </c>
      <c r="M149" s="32">
        <f t="shared" si="16"/>
        <v>815</v>
      </c>
      <c r="N149" s="32">
        <f t="shared" si="16"/>
        <v>280</v>
      </c>
      <c r="O149" s="32">
        <f t="shared" si="16"/>
        <v>610</v>
      </c>
      <c r="P149" s="32">
        <f t="shared" si="16"/>
        <v>457</v>
      </c>
      <c r="Q149" s="32">
        <f t="shared" si="16"/>
        <v>857</v>
      </c>
      <c r="R149" s="32">
        <f t="shared" si="16"/>
        <v>717</v>
      </c>
      <c r="S149" s="32">
        <f t="shared" si="16"/>
        <v>1154</v>
      </c>
      <c r="T149" s="32">
        <f t="shared" si="16"/>
        <v>107</v>
      </c>
      <c r="U149" s="32">
        <f t="shared" si="16"/>
        <v>765</v>
      </c>
      <c r="V149" s="32">
        <f t="shared" si="16"/>
        <v>320</v>
      </c>
      <c r="W149" s="32">
        <f t="shared" si="16"/>
        <v>914</v>
      </c>
      <c r="X149" s="32">
        <f t="shared" si="16"/>
        <v>249</v>
      </c>
      <c r="Y149" s="32">
        <f t="shared" si="16"/>
        <v>830</v>
      </c>
      <c r="Z149" s="32">
        <f t="shared" si="16"/>
        <v>706</v>
      </c>
      <c r="AA149" s="32">
        <f t="shared" si="16"/>
        <v>1070</v>
      </c>
      <c r="AB149" s="32">
        <f t="shared" si="16"/>
        <v>267</v>
      </c>
      <c r="AC149" s="32">
        <f t="shared" si="16"/>
        <v>526</v>
      </c>
      <c r="AD149" s="32">
        <f t="shared" si="16"/>
        <v>895</v>
      </c>
      <c r="AE149" s="32">
        <f t="shared" si="16"/>
        <v>394</v>
      </c>
      <c r="AF149" s="32">
        <f t="shared" si="16"/>
        <v>448</v>
      </c>
      <c r="AG149" s="32">
        <f t="shared" si="16"/>
        <v>761</v>
      </c>
      <c r="AH149" s="32">
        <f t="shared" si="16"/>
        <v>611</v>
      </c>
      <c r="AI149" s="6">
        <f t="shared" si="16"/>
        <v>652</v>
      </c>
      <c r="AJ149" s="6">
        <f t="shared" si="16"/>
        <v>752</v>
      </c>
      <c r="AK149" s="6">
        <f t="shared" si="16"/>
        <v>1279</v>
      </c>
      <c r="AL149" s="32">
        <f t="shared" si="16"/>
        <v>928</v>
      </c>
      <c r="AM149" s="32">
        <f t="shared" si="16"/>
        <v>977</v>
      </c>
      <c r="AN149" s="32">
        <f t="shared" si="16"/>
        <v>928</v>
      </c>
      <c r="AO149" s="32">
        <f t="shared" si="16"/>
        <v>1272</v>
      </c>
      <c r="AP149" s="32">
        <f t="shared" si="16"/>
        <v>886</v>
      </c>
      <c r="AQ149" s="32">
        <f t="shared" si="16"/>
        <v>420</v>
      </c>
      <c r="AR149" s="32">
        <f t="shared" si="16"/>
        <v>1597</v>
      </c>
      <c r="AS149" s="32">
        <f t="shared" si="16"/>
        <v>331</v>
      </c>
      <c r="AT149" s="32">
        <f t="shared" si="16"/>
        <v>777</v>
      </c>
      <c r="AU149" s="32">
        <f t="shared" si="16"/>
        <v>241</v>
      </c>
      <c r="AV149" s="32">
        <f t="shared" si="16"/>
        <v>253</v>
      </c>
      <c r="AW149" s="32">
        <f t="shared" si="16"/>
        <v>502</v>
      </c>
      <c r="AX149" s="32">
        <f t="shared" si="16"/>
        <v>199</v>
      </c>
      <c r="AY149" s="32">
        <f t="shared" si="16"/>
        <v>2642</v>
      </c>
      <c r="AZ149" s="32">
        <f t="shared" si="16"/>
        <v>1182</v>
      </c>
      <c r="BA149" s="32">
        <f t="shared" si="16"/>
        <v>438</v>
      </c>
      <c r="BB149" s="32">
        <f t="shared" si="16"/>
        <v>556</v>
      </c>
      <c r="BC149" s="32">
        <f t="shared" si="16"/>
        <v>236</v>
      </c>
      <c r="BD149" s="32">
        <f t="shared" si="16"/>
        <v>1413</v>
      </c>
      <c r="BE149" s="32">
        <f t="shared" si="16"/>
        <v>473</v>
      </c>
      <c r="BF149" s="32">
        <f t="shared" si="16"/>
        <v>1075</v>
      </c>
      <c r="BG149" s="32">
        <f t="shared" si="16"/>
        <v>387</v>
      </c>
      <c r="BH149" s="32">
        <f t="shared" si="16"/>
        <v>677</v>
      </c>
      <c r="BI149" s="32">
        <f t="shared" si="16"/>
        <v>397</v>
      </c>
      <c r="BJ149" s="32">
        <f t="shared" si="16"/>
        <v>403</v>
      </c>
      <c r="BK149" s="32">
        <f t="shared" si="16"/>
        <v>681</v>
      </c>
      <c r="BL149" s="32">
        <f t="shared" si="16"/>
        <v>334</v>
      </c>
      <c r="BM149" s="32">
        <f t="shared" si="16"/>
        <v>802</v>
      </c>
      <c r="BN149" s="32">
        <f t="shared" si="16"/>
        <v>591</v>
      </c>
      <c r="BO149" s="32">
        <f t="shared" si="16"/>
        <v>323</v>
      </c>
      <c r="BP149" s="32">
        <f t="shared" si="16"/>
        <v>711</v>
      </c>
      <c r="BQ149" s="32">
        <f t="shared" si="16"/>
        <v>238</v>
      </c>
      <c r="BR149" s="32">
        <f t="shared" si="16"/>
        <v>38</v>
      </c>
    </row>
    <row r="150" spans="1:70" ht="12.75">
      <c r="A150" s="1" t="s">
        <v>174</v>
      </c>
      <c r="E150" s="65"/>
      <c r="F150" s="65"/>
      <c r="G150" s="71">
        <v>98</v>
      </c>
      <c r="H150" s="71">
        <v>88</v>
      </c>
      <c r="I150" s="55">
        <f>COUNTIF(I5:I148,"&gt;0")</f>
        <v>107</v>
      </c>
      <c r="J150" s="56">
        <f>COUNTIF(J5:J148,"&gt;0")</f>
        <v>107</v>
      </c>
      <c r="K150" s="54"/>
      <c r="L150" s="61">
        <f aca="true" t="shared" si="17" ref="L150:AT150">COUNTA(L5:L148)</f>
        <v>27</v>
      </c>
      <c r="M150" s="32">
        <f t="shared" si="17"/>
        <v>39</v>
      </c>
      <c r="N150" s="32">
        <f t="shared" si="17"/>
        <v>21</v>
      </c>
      <c r="O150" s="32">
        <f t="shared" si="17"/>
        <v>29</v>
      </c>
      <c r="P150" s="32">
        <f t="shared" si="17"/>
        <v>26</v>
      </c>
      <c r="Q150" s="32">
        <f t="shared" si="17"/>
        <v>39</v>
      </c>
      <c r="R150" s="32">
        <f t="shared" si="17"/>
        <v>30</v>
      </c>
      <c r="S150" s="32">
        <f t="shared" si="17"/>
        <v>55</v>
      </c>
      <c r="T150" s="32">
        <f t="shared" si="17"/>
        <v>12</v>
      </c>
      <c r="U150" s="32">
        <f t="shared" si="17"/>
        <v>34</v>
      </c>
      <c r="V150" s="32">
        <f t="shared" si="17"/>
        <v>32</v>
      </c>
      <c r="W150" s="32">
        <f t="shared" si="17"/>
        <v>40</v>
      </c>
      <c r="X150" s="32">
        <f t="shared" si="17"/>
        <v>25</v>
      </c>
      <c r="Y150" s="32">
        <f t="shared" si="17"/>
        <v>42</v>
      </c>
      <c r="Z150" s="32">
        <f t="shared" si="17"/>
        <v>36</v>
      </c>
      <c r="AA150" s="32">
        <f t="shared" si="17"/>
        <v>27</v>
      </c>
      <c r="AB150" s="32">
        <f t="shared" si="17"/>
        <v>22</v>
      </c>
      <c r="AC150" s="32">
        <f t="shared" si="17"/>
        <v>25</v>
      </c>
      <c r="AD150" s="32">
        <f t="shared" si="17"/>
        <v>27</v>
      </c>
      <c r="AE150" s="32">
        <f t="shared" si="17"/>
        <v>26</v>
      </c>
      <c r="AF150" s="32">
        <f t="shared" si="17"/>
        <v>27</v>
      </c>
      <c r="AG150" s="32">
        <f t="shared" si="17"/>
        <v>29</v>
      </c>
      <c r="AH150" s="32">
        <f t="shared" si="17"/>
        <v>26</v>
      </c>
      <c r="AI150" s="32">
        <f t="shared" si="17"/>
        <v>50</v>
      </c>
      <c r="AJ150" s="32">
        <f t="shared" si="17"/>
        <v>36</v>
      </c>
      <c r="AK150" s="32">
        <f t="shared" si="17"/>
        <v>44</v>
      </c>
      <c r="AL150" s="32">
        <f t="shared" si="17"/>
        <v>40</v>
      </c>
      <c r="AM150" s="32">
        <f t="shared" si="17"/>
        <v>29</v>
      </c>
      <c r="AN150" s="32">
        <f t="shared" si="17"/>
        <v>38</v>
      </c>
      <c r="AO150" s="32">
        <f t="shared" si="17"/>
        <v>30</v>
      </c>
      <c r="AP150" s="32">
        <f t="shared" si="17"/>
        <v>28</v>
      </c>
      <c r="AQ150" s="32">
        <f t="shared" si="17"/>
        <v>27</v>
      </c>
      <c r="AR150" s="32">
        <f t="shared" si="17"/>
        <v>45</v>
      </c>
      <c r="AS150" s="32">
        <f t="shared" si="17"/>
        <v>21</v>
      </c>
      <c r="AT150" s="32">
        <f t="shared" si="17"/>
        <v>41</v>
      </c>
      <c r="AU150" s="32">
        <f aca="true" t="shared" si="18" ref="AU150:BG150">COUNTA(AU5:AU148)</f>
        <v>28</v>
      </c>
      <c r="AV150" s="32">
        <f>COUNTA(AV5:AV148)</f>
        <v>19</v>
      </c>
      <c r="AW150" s="32">
        <f t="shared" si="18"/>
        <v>34</v>
      </c>
      <c r="AX150" s="32">
        <f>COUNTA(AX5:AX148)</f>
        <v>22</v>
      </c>
      <c r="AY150" s="32">
        <f>COUNTA(AY5:AY148)</f>
        <v>33</v>
      </c>
      <c r="AZ150" s="32">
        <f>COUNTA(AZ5:AZ148)</f>
        <v>27</v>
      </c>
      <c r="BA150" s="32">
        <f t="shared" si="18"/>
        <v>24</v>
      </c>
      <c r="BB150" s="32">
        <f t="shared" si="18"/>
        <v>28</v>
      </c>
      <c r="BC150" s="32">
        <f>COUNTA(BC5:BC148)</f>
        <v>19</v>
      </c>
      <c r="BD150" s="32">
        <f t="shared" si="18"/>
        <v>40</v>
      </c>
      <c r="BE150" s="32">
        <f t="shared" si="18"/>
        <v>33</v>
      </c>
      <c r="BF150" s="32">
        <f t="shared" si="18"/>
        <v>31</v>
      </c>
      <c r="BG150" s="32">
        <f t="shared" si="18"/>
        <v>15</v>
      </c>
      <c r="BH150" s="32">
        <f aca="true" t="shared" si="19" ref="BH150:BR150">COUNTA(BH5:BH148)</f>
        <v>22</v>
      </c>
      <c r="BI150" s="32">
        <f t="shared" si="19"/>
        <v>20</v>
      </c>
      <c r="BJ150" s="32">
        <f t="shared" si="19"/>
        <v>19</v>
      </c>
      <c r="BK150" s="32">
        <f t="shared" si="19"/>
        <v>35</v>
      </c>
      <c r="BL150" s="32">
        <f t="shared" si="19"/>
        <v>26</v>
      </c>
      <c r="BM150" s="32">
        <f t="shared" si="19"/>
        <v>43</v>
      </c>
      <c r="BN150" s="32">
        <f t="shared" si="19"/>
        <v>36</v>
      </c>
      <c r="BO150" s="32">
        <f t="shared" si="19"/>
        <v>17</v>
      </c>
      <c r="BP150" s="32">
        <f t="shared" si="19"/>
        <v>28</v>
      </c>
      <c r="BQ150" s="32">
        <f t="shared" si="19"/>
        <v>22</v>
      </c>
      <c r="BR150" s="32">
        <f t="shared" si="19"/>
        <v>12</v>
      </c>
    </row>
    <row r="151" spans="2:14" ht="12.75">
      <c r="B151" s="40"/>
      <c r="G151" s="72"/>
      <c r="H151" s="72"/>
      <c r="I151" s="2"/>
      <c r="K151" s="51"/>
      <c r="L151" s="62"/>
      <c r="M151" s="62"/>
      <c r="N151" s="34"/>
    </row>
    <row r="152" spans="2:14" ht="12.75">
      <c r="B152" s="40"/>
      <c r="G152" s="70"/>
      <c r="H152" s="70"/>
      <c r="N152" s="35"/>
    </row>
    <row r="155" spans="11:25" ht="12.75">
      <c r="K155" s="66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8"/>
      <c r="W155" s="68"/>
      <c r="X155" s="68"/>
      <c r="Y155" s="68"/>
    </row>
  </sheetData>
  <mergeCells count="1">
    <mergeCell ref="G2:I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6">
      <selection activeCell="C45" sqref="C45"/>
    </sheetView>
  </sheetViews>
  <sheetFormatPr defaultColWidth="9.140625" defaultRowHeight="12.75"/>
  <cols>
    <col min="1" max="1" width="12.140625" style="0" customWidth="1"/>
    <col min="3" max="3" width="17.28125" style="0" customWidth="1"/>
  </cols>
  <sheetData>
    <row r="1" spans="1:6" ht="12.75">
      <c r="A1" s="40" t="s">
        <v>175</v>
      </c>
      <c r="B1" s="40"/>
      <c r="C1" s="40"/>
      <c r="D1" s="40"/>
      <c r="E1" s="40"/>
      <c r="F1" s="40"/>
    </row>
    <row r="2" spans="1:4" s="1" customFormat="1" ht="12.75">
      <c r="A2" s="1" t="s">
        <v>253</v>
      </c>
      <c r="B2" s="1" t="s">
        <v>205</v>
      </c>
      <c r="D2" s="1" t="s">
        <v>246</v>
      </c>
    </row>
    <row r="3" spans="1:4" s="1" customFormat="1" ht="12.75">
      <c r="A3" s="1" t="s">
        <v>299</v>
      </c>
      <c r="B3" s="1" t="s">
        <v>298</v>
      </c>
      <c r="D3" s="1" t="s">
        <v>289</v>
      </c>
    </row>
    <row r="4" spans="1:4" s="1" customFormat="1" ht="12.75">
      <c r="A4" s="1" t="s">
        <v>217</v>
      </c>
      <c r="B4" s="1" t="s">
        <v>216</v>
      </c>
      <c r="D4" s="1" t="s">
        <v>318</v>
      </c>
    </row>
    <row r="5" spans="1:4" s="1" customFormat="1" ht="12.75">
      <c r="A5" s="40" t="s">
        <v>267</v>
      </c>
      <c r="B5" s="40" t="s">
        <v>266</v>
      </c>
      <c r="C5" s="40"/>
      <c r="D5" s="40" t="s">
        <v>268</v>
      </c>
    </row>
    <row r="6" spans="1:4" s="1" customFormat="1" ht="12.75">
      <c r="A6" s="1" t="s">
        <v>176</v>
      </c>
      <c r="B6" s="1" t="s">
        <v>177</v>
      </c>
      <c r="D6" s="1" t="s">
        <v>229</v>
      </c>
    </row>
    <row r="7" spans="1:4" s="1" customFormat="1" ht="12.75">
      <c r="A7" s="1" t="s">
        <v>176</v>
      </c>
      <c r="B7" s="1" t="s">
        <v>341</v>
      </c>
      <c r="D7" s="1" t="s">
        <v>342</v>
      </c>
    </row>
    <row r="8" spans="1:4" s="1" customFormat="1" ht="12.75">
      <c r="A8" s="1" t="s">
        <v>176</v>
      </c>
      <c r="B8" s="1" t="s">
        <v>294</v>
      </c>
      <c r="D8" s="1" t="s">
        <v>295</v>
      </c>
    </row>
    <row r="9" spans="1:4" s="1" customFormat="1" ht="12.75">
      <c r="A9" s="1" t="s">
        <v>176</v>
      </c>
      <c r="B9" s="1" t="s">
        <v>235</v>
      </c>
      <c r="D9" s="1" t="s">
        <v>289</v>
      </c>
    </row>
    <row r="10" spans="1:4" s="1" customFormat="1" ht="12.75">
      <c r="A10" s="1" t="s">
        <v>312</v>
      </c>
      <c r="B10" s="1" t="s">
        <v>311</v>
      </c>
      <c r="D10" s="1" t="s">
        <v>313</v>
      </c>
    </row>
    <row r="11" spans="1:4" s="1" customFormat="1" ht="12.75">
      <c r="A11" s="1" t="s">
        <v>178</v>
      </c>
      <c r="B11" s="1" t="s">
        <v>2</v>
      </c>
      <c r="D11" s="1" t="s">
        <v>308</v>
      </c>
    </row>
    <row r="12" spans="1:4" s="1" customFormat="1" ht="12.75">
      <c r="A12" s="1" t="s">
        <v>179</v>
      </c>
      <c r="B12" s="1" t="s">
        <v>212</v>
      </c>
      <c r="D12" s="1" t="s">
        <v>214</v>
      </c>
    </row>
    <row r="13" spans="1:4" s="1" customFormat="1" ht="12.75">
      <c r="A13" s="1" t="s">
        <v>179</v>
      </c>
      <c r="B13" s="1" t="s">
        <v>3</v>
      </c>
      <c r="D13" s="1" t="s">
        <v>285</v>
      </c>
    </row>
    <row r="14" spans="1:4" s="1" customFormat="1" ht="12.75">
      <c r="A14" s="1" t="s">
        <v>179</v>
      </c>
      <c r="B14" s="1" t="s">
        <v>328</v>
      </c>
      <c r="C14" s="40"/>
      <c r="D14" s="1" t="s">
        <v>329</v>
      </c>
    </row>
    <row r="15" spans="1:4" s="1" customFormat="1" ht="12.75">
      <c r="A15" s="1" t="s">
        <v>180</v>
      </c>
      <c r="B15" s="1" t="s">
        <v>4</v>
      </c>
      <c r="D15" s="1" t="s">
        <v>317</v>
      </c>
    </row>
    <row r="16" spans="1:4" s="1" customFormat="1" ht="12.75">
      <c r="A16" s="1" t="s">
        <v>180</v>
      </c>
      <c r="B16" s="1" t="s">
        <v>5</v>
      </c>
      <c r="D16" s="1" t="s">
        <v>207</v>
      </c>
    </row>
    <row r="17" spans="1:4" s="1" customFormat="1" ht="12.75">
      <c r="A17" s="1" t="s">
        <v>181</v>
      </c>
      <c r="B17" s="1" t="s">
        <v>6</v>
      </c>
      <c r="D17" s="1" t="s">
        <v>229</v>
      </c>
    </row>
    <row r="18" spans="1:4" s="1" customFormat="1" ht="12.75">
      <c r="A18" s="40" t="s">
        <v>224</v>
      </c>
      <c r="B18" s="40" t="s">
        <v>223</v>
      </c>
      <c r="C18" s="40"/>
      <c r="D18" s="40" t="s">
        <v>275</v>
      </c>
    </row>
    <row r="19" spans="1:4" s="1" customFormat="1" ht="12.75">
      <c r="A19" s="1" t="s">
        <v>333</v>
      </c>
      <c r="B19" s="1" t="s">
        <v>205</v>
      </c>
      <c r="C19" s="40"/>
      <c r="D19" s="1" t="s">
        <v>293</v>
      </c>
    </row>
    <row r="20" spans="1:6" ht="12.75">
      <c r="A20" s="40" t="s">
        <v>255</v>
      </c>
      <c r="B20" s="40" t="s">
        <v>254</v>
      </c>
      <c r="C20" s="40"/>
      <c r="D20" s="40" t="s">
        <v>256</v>
      </c>
      <c r="E20" s="40"/>
      <c r="F20" s="40"/>
    </row>
    <row r="21" spans="1:4" s="1" customFormat="1" ht="12.75">
      <c r="A21" s="1" t="s">
        <v>245</v>
      </c>
      <c r="B21" s="1" t="s">
        <v>244</v>
      </c>
      <c r="D21" s="1" t="s">
        <v>246</v>
      </c>
    </row>
    <row r="22" spans="1:4" s="1" customFormat="1" ht="12.75">
      <c r="A22" s="1" t="s">
        <v>182</v>
      </c>
      <c r="B22" s="1" t="s">
        <v>7</v>
      </c>
      <c r="D22" s="1" t="s">
        <v>320</v>
      </c>
    </row>
    <row r="23" spans="1:4" s="1" customFormat="1" ht="12.75">
      <c r="A23" s="1" t="s">
        <v>183</v>
      </c>
      <c r="B23" s="1" t="s">
        <v>8</v>
      </c>
      <c r="D23" s="1" t="s">
        <v>290</v>
      </c>
    </row>
    <row r="24" spans="1:4" s="1" customFormat="1" ht="12.75">
      <c r="A24" s="1" t="s">
        <v>183</v>
      </c>
      <c r="B24" s="1" t="s">
        <v>210</v>
      </c>
      <c r="D24" s="1" t="s">
        <v>290</v>
      </c>
    </row>
    <row r="25" spans="1:4" s="1" customFormat="1" ht="12.75">
      <c r="A25" s="1" t="s">
        <v>280</v>
      </c>
      <c r="B25" s="1" t="s">
        <v>279</v>
      </c>
      <c r="D25" s="1" t="s">
        <v>287</v>
      </c>
    </row>
    <row r="26" spans="1:4" s="1" customFormat="1" ht="12.75">
      <c r="A26" s="1" t="s">
        <v>280</v>
      </c>
      <c r="B26" s="1" t="s">
        <v>326</v>
      </c>
      <c r="D26" s="1" t="s">
        <v>327</v>
      </c>
    </row>
    <row r="27" spans="1:4" s="1" customFormat="1" ht="12.75">
      <c r="A27" s="1" t="s">
        <v>184</v>
      </c>
      <c r="B27" s="1" t="s">
        <v>9</v>
      </c>
      <c r="D27" s="1" t="s">
        <v>263</v>
      </c>
    </row>
    <row r="28" spans="1:4" s="1" customFormat="1" ht="12.75">
      <c r="A28" s="1" t="s">
        <v>185</v>
      </c>
      <c r="B28" s="1" t="s">
        <v>10</v>
      </c>
      <c r="D28" s="1" t="s">
        <v>334</v>
      </c>
    </row>
    <row r="29" spans="1:4" s="1" customFormat="1" ht="12.75">
      <c r="A29" s="1" t="s">
        <v>185</v>
      </c>
      <c r="B29" s="1" t="s">
        <v>346</v>
      </c>
      <c r="D29" s="1" t="s">
        <v>347</v>
      </c>
    </row>
    <row r="30" spans="1:4" s="1" customFormat="1" ht="12.75">
      <c r="A30" s="1" t="s">
        <v>185</v>
      </c>
      <c r="B30" s="1" t="s">
        <v>11</v>
      </c>
      <c r="D30" s="1" t="s">
        <v>186</v>
      </c>
    </row>
    <row r="31" spans="1:4" s="1" customFormat="1" ht="12.75">
      <c r="A31" s="1" t="s">
        <v>187</v>
      </c>
      <c r="B31" s="1" t="s">
        <v>12</v>
      </c>
      <c r="D31" s="1" t="s">
        <v>262</v>
      </c>
    </row>
    <row r="32" spans="1:4" s="1" customFormat="1" ht="12.75">
      <c r="A32" s="1" t="s">
        <v>188</v>
      </c>
      <c r="B32" s="1" t="s">
        <v>13</v>
      </c>
      <c r="D32" s="1" t="s">
        <v>319</v>
      </c>
    </row>
    <row r="33" spans="1:4" s="1" customFormat="1" ht="12.75">
      <c r="A33" s="40" t="s">
        <v>232</v>
      </c>
      <c r="B33" s="40" t="s">
        <v>231</v>
      </c>
      <c r="C33" s="40"/>
      <c r="D33" s="40" t="s">
        <v>274</v>
      </c>
    </row>
    <row r="34" spans="1:4" s="1" customFormat="1" ht="12.75">
      <c r="A34" s="1" t="s">
        <v>189</v>
      </c>
      <c r="B34" s="1" t="s">
        <v>14</v>
      </c>
      <c r="D34" s="1" t="s">
        <v>209</v>
      </c>
    </row>
    <row r="35" spans="1:4" s="1" customFormat="1" ht="12.75">
      <c r="A35" s="1" t="s">
        <v>189</v>
      </c>
      <c r="B35" s="1" t="s">
        <v>15</v>
      </c>
      <c r="D35" s="1" t="s">
        <v>209</v>
      </c>
    </row>
    <row r="36" spans="1:4" s="1" customFormat="1" ht="12.75">
      <c r="A36" s="1" t="s">
        <v>189</v>
      </c>
      <c r="B36" s="1" t="s">
        <v>222</v>
      </c>
      <c r="D36" s="1" t="s">
        <v>282</v>
      </c>
    </row>
    <row r="37" spans="1:4" s="1" customFormat="1" ht="12.75">
      <c r="A37" s="1" t="s">
        <v>190</v>
      </c>
      <c r="B37" s="1" t="s">
        <v>16</v>
      </c>
      <c r="D37" s="1" t="s">
        <v>321</v>
      </c>
    </row>
    <row r="38" spans="1:4" s="1" customFormat="1" ht="12.75">
      <c r="A38" s="1" t="s">
        <v>190</v>
      </c>
      <c r="B38" s="1" t="s">
        <v>261</v>
      </c>
      <c r="D38" s="1" t="s">
        <v>322</v>
      </c>
    </row>
    <row r="39" spans="1:4" s="1" customFormat="1" ht="12.75">
      <c r="A39" s="1" t="s">
        <v>191</v>
      </c>
      <c r="B39" s="1" t="s">
        <v>17</v>
      </c>
      <c r="D39" s="1" t="s">
        <v>192</v>
      </c>
    </row>
    <row r="40" spans="1:4" s="1" customFormat="1" ht="12.75">
      <c r="A40" s="1" t="s">
        <v>191</v>
      </c>
      <c r="B40" s="1" t="s">
        <v>18</v>
      </c>
      <c r="D40" s="1" t="s">
        <v>308</v>
      </c>
    </row>
    <row r="41" spans="1:4" s="1" customFormat="1" ht="12.75">
      <c r="A41" s="1" t="s">
        <v>191</v>
      </c>
      <c r="B41" s="1" t="s">
        <v>19</v>
      </c>
      <c r="D41" s="1" t="s">
        <v>262</v>
      </c>
    </row>
    <row r="42" spans="1:6" ht="12.75">
      <c r="A42" s="40" t="s">
        <v>191</v>
      </c>
      <c r="B42" s="40" t="s">
        <v>208</v>
      </c>
      <c r="C42" s="40"/>
      <c r="D42" s="40" t="s">
        <v>257</v>
      </c>
      <c r="E42" s="40"/>
      <c r="F42" s="40"/>
    </row>
    <row r="43" spans="1:4" s="1" customFormat="1" ht="12.75">
      <c r="A43" s="1" t="s">
        <v>191</v>
      </c>
      <c r="B43" s="1" t="s">
        <v>20</v>
      </c>
      <c r="D43" s="1" t="s">
        <v>230</v>
      </c>
    </row>
    <row r="44" spans="1:4" s="1" customFormat="1" ht="12.75">
      <c r="A44" s="1" t="s">
        <v>191</v>
      </c>
      <c r="B44" s="1" t="s">
        <v>348</v>
      </c>
      <c r="D44" s="1" t="s">
        <v>349</v>
      </c>
    </row>
    <row r="45" spans="1:4" s="1" customFormat="1" ht="12.75">
      <c r="A45" s="1" t="s">
        <v>191</v>
      </c>
      <c r="B45" s="1" t="s">
        <v>248</v>
      </c>
      <c r="D45" s="1" t="s">
        <v>309</v>
      </c>
    </row>
    <row r="46" spans="1:4" s="1" customFormat="1" ht="12.75">
      <c r="A46" s="1" t="s">
        <v>191</v>
      </c>
      <c r="B46" s="1" t="s">
        <v>250</v>
      </c>
      <c r="D46" s="1" t="s">
        <v>251</v>
      </c>
    </row>
    <row r="47" spans="1:4" s="1" customFormat="1" ht="12.75">
      <c r="A47" s="1" t="s">
        <v>237</v>
      </c>
      <c r="B47" s="1" t="s">
        <v>344</v>
      </c>
      <c r="D47" s="1" t="s">
        <v>343</v>
      </c>
    </row>
    <row r="48" spans="1:4" s="1" customFormat="1" ht="12.75">
      <c r="A48" s="1" t="s">
        <v>237</v>
      </c>
      <c r="B48" s="1" t="s">
        <v>205</v>
      </c>
      <c r="D48" s="1" t="s">
        <v>343</v>
      </c>
    </row>
    <row r="49" spans="1:4" s="1" customFormat="1" ht="12.75">
      <c r="A49" s="1" t="s">
        <v>237</v>
      </c>
      <c r="B49" s="1" t="s">
        <v>238</v>
      </c>
      <c r="D49" s="1" t="s">
        <v>316</v>
      </c>
    </row>
    <row r="50" spans="1:4" s="1" customFormat="1" ht="12.75">
      <c r="A50" s="1" t="s">
        <v>206</v>
      </c>
      <c r="B50" s="1" t="s">
        <v>205</v>
      </c>
      <c r="D50" s="1" t="s">
        <v>260</v>
      </c>
    </row>
    <row r="51" spans="1:4" s="1" customFormat="1" ht="12.75">
      <c r="A51" s="1" t="s">
        <v>221</v>
      </c>
      <c r="B51" s="1" t="s">
        <v>220</v>
      </c>
      <c r="D51" s="1" t="s">
        <v>339</v>
      </c>
    </row>
    <row r="52" spans="1:4" s="1" customFormat="1" ht="12.75">
      <c r="A52" s="1" t="s">
        <v>276</v>
      </c>
      <c r="B52" s="1" t="s">
        <v>277</v>
      </c>
      <c r="D52" s="1" t="s">
        <v>325</v>
      </c>
    </row>
    <row r="53" spans="1:4" s="1" customFormat="1" ht="12.75">
      <c r="A53" s="1" t="s">
        <v>272</v>
      </c>
      <c r="B53" s="1" t="s">
        <v>271</v>
      </c>
      <c r="D53" s="1" t="s">
        <v>273</v>
      </c>
    </row>
    <row r="54" spans="1:4" s="1" customFormat="1" ht="12.75">
      <c r="A54" s="1" t="s">
        <v>292</v>
      </c>
      <c r="D54" s="1" t="s">
        <v>293</v>
      </c>
    </row>
    <row r="55" spans="1:6" ht="12.75">
      <c r="A55" s="40" t="s">
        <v>193</v>
      </c>
      <c r="B55" s="40" t="s">
        <v>218</v>
      </c>
      <c r="C55" s="40"/>
      <c r="D55" s="40" t="s">
        <v>249</v>
      </c>
      <c r="E55" s="40"/>
      <c r="F55" s="40"/>
    </row>
    <row r="56" spans="1:6" ht="12.75">
      <c r="A56" s="1" t="s">
        <v>193</v>
      </c>
      <c r="B56" s="1" t="s">
        <v>338</v>
      </c>
      <c r="C56" s="40"/>
      <c r="D56" s="1" t="s">
        <v>339</v>
      </c>
      <c r="E56" s="40"/>
      <c r="F56" s="40"/>
    </row>
    <row r="57" spans="1:4" s="1" customFormat="1" ht="12.75">
      <c r="A57" s="1" t="s">
        <v>193</v>
      </c>
      <c r="B57" s="1" t="s">
        <v>21</v>
      </c>
      <c r="D57" s="1" t="s">
        <v>336</v>
      </c>
    </row>
    <row r="58" spans="1:4" s="1" customFormat="1" ht="12.75">
      <c r="A58" s="1" t="s">
        <v>193</v>
      </c>
      <c r="B58" s="1" t="s">
        <v>233</v>
      </c>
      <c r="D58" s="1" t="s">
        <v>234</v>
      </c>
    </row>
    <row r="59" spans="1:4" s="1" customFormat="1" ht="12.75">
      <c r="A59" s="1" t="s">
        <v>193</v>
      </c>
      <c r="B59" s="1" t="s">
        <v>281</v>
      </c>
      <c r="D59" s="1" t="s">
        <v>330</v>
      </c>
    </row>
    <row r="60" spans="1:4" s="1" customFormat="1" ht="12.75">
      <c r="A60" s="1" t="s">
        <v>193</v>
      </c>
      <c r="B60" s="1" t="s">
        <v>264</v>
      </c>
      <c r="D60" s="1" t="s">
        <v>265</v>
      </c>
    </row>
    <row r="61" spans="1:4" s="1" customFormat="1" ht="12.75">
      <c r="A61" s="1" t="s">
        <v>193</v>
      </c>
      <c r="B61" s="1" t="s">
        <v>22</v>
      </c>
      <c r="D61" s="1" t="s">
        <v>296</v>
      </c>
    </row>
    <row r="62" spans="1:4" s="1" customFormat="1" ht="12.75">
      <c r="A62" s="1" t="s">
        <v>193</v>
      </c>
      <c r="B62" s="1" t="s">
        <v>195</v>
      </c>
      <c r="D62" s="1" t="s">
        <v>307</v>
      </c>
    </row>
    <row r="63" spans="1:4" s="1" customFormat="1" ht="12.75">
      <c r="A63" s="1" t="s">
        <v>193</v>
      </c>
      <c r="B63" s="1" t="s">
        <v>195</v>
      </c>
      <c r="D63" s="1" t="s">
        <v>307</v>
      </c>
    </row>
    <row r="64" spans="1:4" s="1" customFormat="1" ht="12.75">
      <c r="A64" s="40" t="s">
        <v>193</v>
      </c>
      <c r="B64" s="40" t="s">
        <v>195</v>
      </c>
      <c r="C64" s="40"/>
      <c r="D64" s="40" t="s">
        <v>228</v>
      </c>
    </row>
    <row r="65" spans="1:4" s="1" customFormat="1" ht="12.75">
      <c r="A65" s="1" t="s">
        <v>193</v>
      </c>
      <c r="B65" s="1" t="s">
        <v>25</v>
      </c>
      <c r="D65" s="1" t="s">
        <v>194</v>
      </c>
    </row>
    <row r="66" spans="1:4" s="1" customFormat="1" ht="12.75">
      <c r="A66" s="1" t="s">
        <v>240</v>
      </c>
      <c r="B66" s="1" t="s">
        <v>241</v>
      </c>
      <c r="D66" s="1" t="s">
        <v>288</v>
      </c>
    </row>
    <row r="67" spans="1:4" s="1" customFormat="1" ht="12.75">
      <c r="A67" s="1" t="s">
        <v>240</v>
      </c>
      <c r="B67" s="1" t="s">
        <v>300</v>
      </c>
      <c r="D67" s="1" t="s">
        <v>301</v>
      </c>
    </row>
    <row r="68" spans="1:4" s="1" customFormat="1" ht="12.75">
      <c r="A68" s="1" t="s">
        <v>196</v>
      </c>
      <c r="B68" s="1" t="s">
        <v>26</v>
      </c>
      <c r="D68" s="1" t="s">
        <v>331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J1:J10"/>
    </sheetView>
  </sheetViews>
  <sheetFormatPr defaultColWidth="9.140625" defaultRowHeight="12.75"/>
  <sheetData>
    <row r="1" spans="1:10" ht="12.75">
      <c r="A1">
        <v>0.03</v>
      </c>
      <c r="B1">
        <v>0.05</v>
      </c>
      <c r="C1">
        <v>0.1</v>
      </c>
      <c r="D1">
        <v>0.03</v>
      </c>
      <c r="E1">
        <v>0.22</v>
      </c>
      <c r="F1">
        <v>0.03</v>
      </c>
      <c r="G1">
        <v>0.04</v>
      </c>
      <c r="H1">
        <v>0.03</v>
      </c>
      <c r="I1">
        <v>0.02</v>
      </c>
      <c r="J1">
        <v>0.04</v>
      </c>
    </row>
    <row r="2" spans="1:10" ht="12.75">
      <c r="A2">
        <v>0.05</v>
      </c>
      <c r="B2">
        <v>0.05</v>
      </c>
      <c r="C2">
        <v>0</v>
      </c>
      <c r="D2">
        <v>0.08</v>
      </c>
      <c r="E2">
        <v>0.17</v>
      </c>
      <c r="F2">
        <v>0.03</v>
      </c>
      <c r="G2">
        <v>0.04</v>
      </c>
      <c r="H2">
        <v>0.03</v>
      </c>
      <c r="I2">
        <v>0.02</v>
      </c>
      <c r="J2">
        <v>0.03</v>
      </c>
    </row>
    <row r="3" spans="1:10" ht="12.75">
      <c r="A3">
        <v>0.03</v>
      </c>
      <c r="B3">
        <v>0</v>
      </c>
      <c r="C3">
        <v>0</v>
      </c>
      <c r="D3">
        <v>0</v>
      </c>
      <c r="E3">
        <v>0.04</v>
      </c>
      <c r="F3">
        <v>0.1</v>
      </c>
      <c r="G3">
        <v>0.03</v>
      </c>
      <c r="H3">
        <v>0.03</v>
      </c>
      <c r="I3">
        <v>0</v>
      </c>
      <c r="J3">
        <v>0</v>
      </c>
    </row>
    <row r="4" spans="1:10" ht="12.75">
      <c r="A4">
        <v>0.03</v>
      </c>
      <c r="B4">
        <v>0</v>
      </c>
      <c r="C4">
        <v>0</v>
      </c>
      <c r="D4">
        <v>0</v>
      </c>
      <c r="E4">
        <v>0.05</v>
      </c>
      <c r="F4">
        <v>0.03</v>
      </c>
      <c r="G4">
        <v>0</v>
      </c>
      <c r="H4">
        <v>0</v>
      </c>
      <c r="I4">
        <v>0</v>
      </c>
      <c r="J4">
        <v>0</v>
      </c>
    </row>
    <row r="5" spans="1:10" ht="12.75">
      <c r="A5">
        <v>0</v>
      </c>
      <c r="C5">
        <v>0</v>
      </c>
      <c r="D5">
        <v>0</v>
      </c>
      <c r="E5">
        <v>0</v>
      </c>
      <c r="F5">
        <v>0.03</v>
      </c>
      <c r="G5">
        <v>0</v>
      </c>
      <c r="H5">
        <v>0</v>
      </c>
      <c r="I5">
        <v>0</v>
      </c>
      <c r="J5">
        <v>0</v>
      </c>
    </row>
    <row r="6" spans="1:10" ht="12.75">
      <c r="A6">
        <v>0</v>
      </c>
      <c r="C6">
        <v>0</v>
      </c>
      <c r="D6">
        <v>0</v>
      </c>
      <c r="E6">
        <v>0</v>
      </c>
      <c r="F6">
        <v>0.03</v>
      </c>
      <c r="G6">
        <v>0</v>
      </c>
      <c r="H6">
        <v>0</v>
      </c>
      <c r="I6">
        <v>0</v>
      </c>
      <c r="J6">
        <v>0</v>
      </c>
    </row>
    <row r="7" spans="1:10" ht="12.75">
      <c r="A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2020-04-10T14:29:54Z</dcterms:modified>
  <cp:category/>
  <cp:version/>
  <cp:contentType/>
  <cp:contentStatus/>
</cp:coreProperties>
</file>