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06" windowWidth="10215" windowHeight="9225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  <sheet name="lukuohjeita" sheetId="5" r:id="rId5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50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52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tällä rivillä.</t>
        </r>
      </text>
    </comment>
  </commentList>
</comments>
</file>

<file path=xl/sharedStrings.xml><?xml version="1.0" encoding="utf-8"?>
<sst xmlns="http://schemas.openxmlformats.org/spreadsheetml/2006/main" count="956" uniqueCount="482">
  <si>
    <t>Joululaskennat TLY:n alueella</t>
  </si>
  <si>
    <t>Monellako reitillä lajia esiintyi</t>
  </si>
  <si>
    <t>Pehtjärvi</t>
  </si>
  <si>
    <t>Littoistenjärvi</t>
  </si>
  <si>
    <t>Mynälahti</t>
  </si>
  <si>
    <t>Laajokivarsi</t>
  </si>
  <si>
    <t>Suorsala</t>
  </si>
  <si>
    <t>Harvaluoto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</si>
  <si>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</si>
  <si>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</si>
  <si>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</si>
  <si>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</si>
  <si>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</si>
  <si>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</si>
  <si>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</si>
  <si>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</si>
  <si>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</si>
  <si>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</si>
  <si>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</si>
  <si>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</si>
  <si>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</si>
  <si>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</si>
  <si>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</si>
  <si>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</si>
  <si>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</si>
  <si>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</si>
  <si>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</si>
  <si>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</si>
  <si>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</si>
  <si>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</si>
  <si>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</si>
  <si>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</si>
  <si>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</si>
  <si>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</si>
  <si>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</si>
  <si>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</si>
  <si>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</si>
  <si>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</si>
  <si>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</si>
  <si>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</si>
  <si>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</si>
  <si>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</si>
  <si>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</si>
  <si>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</si>
  <si>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</si>
  <si>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</si>
  <si>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</si>
  <si>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</si>
  <si>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</si>
  <si>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</si>
  <si>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</si>
  <si>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</si>
  <si>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</si>
  <si>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</si>
  <si>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</si>
  <si>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</si>
  <si>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</si>
  <si>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</si>
  <si>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</si>
  <si>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</si>
  <si>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</si>
  <si>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</si>
  <si>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</si>
  <si>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</si>
  <si>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</si>
  <si>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</si>
  <si>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</si>
  <si>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</si>
  <si>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</si>
  <si>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</si>
  <si>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</si>
  <si>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</si>
  <si>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</si>
  <si>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</si>
  <si>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</si>
  <si>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</si>
  <si>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</si>
  <si>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</si>
  <si>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</si>
  <si>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</si>
  <si>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</si>
  <si>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</si>
  <si>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</si>
  <si>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</si>
  <si>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</si>
  <si>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</si>
  <si>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</si>
  <si>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</si>
  <si>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</si>
  <si>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</si>
  <si>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</si>
  <si>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</si>
  <si>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</si>
  <si>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</si>
  <si>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</si>
  <si>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</si>
  <si>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</si>
  <si>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</si>
  <si>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</si>
  <si>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</si>
  <si>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</si>
  <si>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</si>
  <si>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</si>
  <si>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</si>
  <si>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</si>
  <si>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</si>
  <si>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</si>
  <si>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</si>
  <si>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</si>
  <si>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</si>
  <si>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</si>
  <si>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</si>
  <si>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</si>
  <si>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</si>
  <si>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</si>
  <si>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</si>
  <si>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</si>
  <si>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</si>
  <si>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</si>
  <si>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</si>
  <si>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</si>
  <si>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</si>
  <si>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</si>
  <si>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</si>
  <si>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</si>
  <si>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</si>
  <si>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</si>
  <si>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</si>
  <si>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</si>
  <si>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</si>
  <si>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</si>
  <si>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</si>
  <si>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</si>
  <si>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</si>
  <si>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</si>
  <si>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</si>
  <si>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</si>
  <si>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</si>
  <si>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</si>
  <si>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</si>
  <si>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</si>
  <si>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</si>
  <si>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</si>
  <si>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</si>
  <si>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</si>
  <si>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</si>
  <si>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</si>
  <si>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</si>
  <si>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</si>
  <si>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</si>
  <si>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</si>
  <si>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</si>
  <si>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</si>
  <si>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</si>
  <si>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</si>
  <si>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</si>
  <si>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</si>
  <si>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</si>
  <si>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</si>
  <si>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</si>
  <si>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</si>
  <si>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Laitila Pehtjärvi</t>
  </si>
  <si>
    <t>Lieto Littoistenjärvi</t>
  </si>
  <si>
    <t>Mietoinen Mynälahti</t>
  </si>
  <si>
    <t>Mynämäki Laajokivarsi</t>
  </si>
  <si>
    <t>Mynämäki, Suorsala</t>
  </si>
  <si>
    <t>Piikkiö Harvaluoto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</si>
  <si>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</si>
  <si>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</si>
  <si>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</si>
  <si>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</si>
  <si>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</si>
  <si>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</si>
  <si>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</si>
  <si>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</si>
  <si>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</si>
  <si>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</si>
  <si>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</si>
  <si>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</si>
  <si>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</si>
  <si>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</si>
  <si>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</si>
  <si>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</si>
  <si>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</si>
  <si>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</si>
  <si>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Luonnontieteellisen keskusmuseon sivuilta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</si>
  <si>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</si>
  <si>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</si>
  <si>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</si>
  <si>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</si>
  <si>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</si>
  <si>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</si>
  <si>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</si>
  <si>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</si>
  <si>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</si>
  <si>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</si>
  <si>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</si>
  <si>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</si>
  <si>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</si>
  <si>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</si>
  <si>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</si>
  <si>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</si>
  <si>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</si>
  <si>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</si>
  <si>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</si>
  <si>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</si>
  <si>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</si>
  <si>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</si>
  <si>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</si>
  <si>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</si>
  <si>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</si>
  <si>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</si>
  <si>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</si>
  <si>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</si>
  <si>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</si>
  <si>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</si>
  <si>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</si>
  <si>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</si>
  <si>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</si>
  <si>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</si>
  <si>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</si>
  <si>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</si>
  <si>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</si>
  <si>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</si>
  <si>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</si>
  <si>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</si>
  <si>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YHTEENSÄ yksilöitä Varsinais-Suomi</t>
  </si>
  <si>
    <t>Finström, Emkarby</t>
  </si>
  <si>
    <t>Saltvik, Saltvik</t>
  </si>
  <si>
    <t>Sund, Sund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</si>
  <si>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</si>
  <si>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</si>
  <si>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</si>
  <si>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</si>
  <si>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</si>
  <si>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</si>
  <si>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</si>
  <si>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</si>
  <si>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</si>
  <si>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</si>
  <si>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</si>
  <si>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*Asko Suoranta</t>
  </si>
  <si>
    <t>*Juha Kylänpää</t>
  </si>
  <si>
    <t>*Kai Norrdahl</t>
  </si>
  <si>
    <t>HAL</t>
  </si>
  <si>
    <t>Halikko, Angelniemi</t>
  </si>
  <si>
    <t>Raisio, Kaanaa-Pirilä</t>
  </si>
  <si>
    <t>Kaanaa-Pirilä</t>
  </si>
  <si>
    <t>Kiparluoto</t>
  </si>
  <si>
    <t>Kustavi, Kiparluoto</t>
  </si>
  <si>
    <t>*Timo Kurki</t>
  </si>
  <si>
    <t>Pikkulokki</t>
  </si>
  <si>
    <t>Särkisalo, Förby-Finby</t>
  </si>
  <si>
    <t>Kurki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</si>
  <si>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</si>
  <si>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</si>
  <si>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</si>
  <si>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</si>
  <si>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</si>
  <si>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</si>
  <si>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</si>
  <si>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</si>
  <si>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</si>
  <si>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</si>
  <si>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</si>
  <si>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</si>
  <si>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</si>
  <si>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</si>
  <si>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</si>
  <si>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</si>
  <si>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1999/00-08/09 yks./10km keskiarvo</t>
  </si>
  <si>
    <t>09/10</t>
  </si>
  <si>
    <t>Kalanti kk-Rohijärvi</t>
  </si>
  <si>
    <t>Uusikaupunki, Kalanti kk-Rohijärvi</t>
  </si>
  <si>
    <t>Rusko, Vahto</t>
  </si>
  <si>
    <t>Vahto</t>
  </si>
  <si>
    <t>Päivi Sirkiä*, Peter Uppstu</t>
  </si>
  <si>
    <t>TAI</t>
  </si>
  <si>
    <t>kk-Kolkanaukko</t>
  </si>
  <si>
    <t>Taivassalo, kk-Kolkanaukko</t>
  </si>
  <si>
    <t>Liejukana</t>
  </si>
  <si>
    <t>10/11</t>
  </si>
  <si>
    <t>Pohjanpelto</t>
  </si>
  <si>
    <t>Angelniemi</t>
  </si>
  <si>
    <t>Empo-Vuolahti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</si>
  <si>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</si>
  <si>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</si>
  <si>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</si>
  <si>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</si>
  <si>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</si>
  <si>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</si>
  <si>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</si>
  <si>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</si>
  <si>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</si>
  <si>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</si>
  <si>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</si>
  <si>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</si>
  <si>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</si>
  <si>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11/12</t>
  </si>
  <si>
    <t>*Rauno Laine</t>
  </si>
  <si>
    <t>Uusikaupunki, Hanko</t>
  </si>
  <si>
    <t>*Pekka Alho, Tom Lindbom</t>
  </si>
  <si>
    <t>Hanko</t>
  </si>
  <si>
    <t>Luotokirvinen</t>
  </si>
  <si>
    <t>Marttila, Keskusta</t>
  </si>
  <si>
    <t>Merihanhi</t>
  </si>
  <si>
    <t>Vartsala</t>
  </si>
  <si>
    <t>Kustavi, Vartsala</t>
  </si>
  <si>
    <t>Tiltaltti</t>
  </si>
  <si>
    <t>Esko Gustafsson, Veijo Peltola</t>
  </si>
  <si>
    <t>*Harri Päivärinta</t>
  </si>
  <si>
    <t>Finnström, Emkarby</t>
  </si>
  <si>
    <t>Reitin keskimääräinen yksilömäärä</t>
  </si>
  <si>
    <t>Reitin keskimääräinen lajimäärä</t>
  </si>
  <si>
    <t>1956/57-58/59 yks./10km 
keskiarvo</t>
  </si>
  <si>
    <t>1959/60-68/69 yks./10km 
keskiarvo</t>
  </si>
  <si>
    <t>1969/70-78/79 yks./10km 
keskiarvo</t>
  </si>
  <si>
    <t>1979/80-88/89 yks./10km 
keskiarvo</t>
  </si>
  <si>
    <t>1989/90-98/99 yks./10km 
keskiarvo</t>
  </si>
  <si>
    <t>1999/00-08/09 yks./10km 
keskiarvo</t>
  </si>
  <si>
    <t>Jarmo Laine, Emma Kosonen</t>
  </si>
  <si>
    <t>12/13</t>
  </si>
  <si>
    <t>*Arvi Uotila, Uotila Tuomas, Perttu Uotila</t>
  </si>
  <si>
    <t>2010-l</t>
  </si>
  <si>
    <t>Kettusirkku</t>
  </si>
  <si>
    <t>TAR</t>
  </si>
  <si>
    <t>Halikonlahti</t>
  </si>
  <si>
    <t>Salo, Halikonlahti</t>
  </si>
  <si>
    <t>*Jari Lähteenoja, Seppo Sällylä</t>
  </si>
  <si>
    <t>Golfkenttä</t>
  </si>
  <si>
    <t>Uusikaupunki, Golfkenttä</t>
  </si>
  <si>
    <t>*Airikkala, Kari ja Aira Lukin</t>
  </si>
  <si>
    <t>Tarvasjoki, Prunkila</t>
  </si>
  <si>
    <t>Pekka Salmi*, Juhani Salmi, Laine Petri</t>
  </si>
  <si>
    <t>13/14</t>
  </si>
  <si>
    <t xml:space="preserve">Varsinais-Suomen lajikohtainen yksilömäärä
10 reittikilometriä kohden 
</t>
  </si>
  <si>
    <t>Ahvenanmaa keskiarvo yksilöitä/
10reittikm 03/04-08/09</t>
  </si>
  <si>
    <t>Keskiarvo yksilöitä/
10reittikm 03/04-08/09</t>
  </si>
  <si>
    <t>Nauvo, Ängsö</t>
  </si>
  <si>
    <t>NAU</t>
  </si>
  <si>
    <t>Ängsö</t>
  </si>
  <si>
    <t>MAS</t>
  </si>
  <si>
    <t>Ohensaari</t>
  </si>
  <si>
    <t>Masku, Ohensaari</t>
  </si>
  <si>
    <t>Turku, Föri-Satama</t>
  </si>
  <si>
    <t>Föri-Satama</t>
  </si>
  <si>
    <t>Salo, Keskusta</t>
  </si>
  <si>
    <t>Kai Kankare*, Ari Koskinen, Kaija Koskinen, Tiihonen Kirsi</t>
  </si>
  <si>
    <t>Harmaasorsa</t>
  </si>
  <si>
    <t>KEM</t>
  </si>
  <si>
    <t>Sandö</t>
  </si>
  <si>
    <t>Kemiö, Sandö</t>
  </si>
  <si>
    <t>Luolalanjärvi</t>
  </si>
  <si>
    <t>Markus Rantala*</t>
  </si>
  <si>
    <t>SÄR</t>
  </si>
  <si>
    <t>Förby-Finnby</t>
  </si>
  <si>
    <t>14/15</t>
  </si>
  <si>
    <t>*Petri Vainio</t>
  </si>
  <si>
    <t>*Uusitalo Raimo</t>
  </si>
  <si>
    <t>Hauninen</t>
  </si>
  <si>
    <t>Raisio, Hauninen</t>
  </si>
  <si>
    <t>*Timo Lainema</t>
  </si>
  <si>
    <t>Rivillä 4 on (lähes kaikissa sarakkeissa) reittikilometrejä</t>
  </si>
  <si>
    <r>
      <t>VS perustaulukossa</t>
    </r>
    <r>
      <rPr>
        <sz val="10"/>
        <rFont val="Arial"/>
        <family val="2"/>
      </rPr>
      <t xml:space="preserve"> on sarakkeessa A lajit (jotka on nähty VS tai Åland 2000-luvulla), sarakkeissa B-H eri vuosikymmenten keskiarvot yks/10reittikm, sarakkeissa I-M lähivuosien keskiarvot</t>
    </r>
  </si>
  <si>
    <r>
      <t>Taulukossa</t>
    </r>
    <r>
      <rPr>
        <sz val="10"/>
        <rFont val="Arial"/>
        <family val="2"/>
      </rPr>
      <t xml:space="preserve"> on useita alataulukkoja: Perustaulukko VS, perustaulukko Åland, vertailu Åland VS, Laskijat ja lukuohjeita. Tutustu niihin kaikkiin.</t>
    </r>
  </si>
  <si>
    <r>
      <t>Perustaulukko Åland</t>
    </r>
    <r>
      <rPr>
        <sz val="10"/>
        <rFont val="Arial"/>
        <family val="2"/>
      </rPr>
      <t xml:space="preserve"> on idealtaan samanlainen kuin VS</t>
    </r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</si>
  <si>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</si>
  <si>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t>Luonnonmaa</t>
  </si>
  <si>
    <t>Naantali Luonnonmaa</t>
  </si>
  <si>
    <r>
      <t>Vertailu Åland VS</t>
    </r>
    <r>
      <rPr>
        <sz val="10"/>
        <rFont val="Arial"/>
        <family val="2"/>
      </rPr>
      <t xml:space="preserve"> on vasemmalla sarakkeissa VS tuloksia eri vuosikymmeniltä (keskiarvo yks/10reittikm). Sarakkeissa I ja J on tämän vuoden tulokset VS ja Åland rinnakkain (kellastettu) ja </t>
    </r>
  </si>
  <si>
    <t>*Arvi Uotila, Uotila Perttu</t>
  </si>
  <si>
    <t>*Jyri Juuti, Elmeri Juuti</t>
  </si>
  <si>
    <t>*Uppstu Peter, Sirkiä Päivi, Rönkä Mia</t>
  </si>
  <si>
    <t>*Markku Hyvönen, Reko Leino</t>
  </si>
  <si>
    <t>*Jari Kårlund</t>
  </si>
  <si>
    <t>DRA</t>
  </si>
  <si>
    <t>Kasnäs</t>
  </si>
  <si>
    <t>Dragsfjärd, Kasnäs</t>
  </si>
  <si>
    <t>*Rauno Laine, Jouni Nummenpää</t>
  </si>
  <si>
    <t>Veitenmäki</t>
  </si>
  <si>
    <t>Kaarina, Veitenmäki</t>
  </si>
  <si>
    <t>*Ilkka Laitinen</t>
  </si>
  <si>
    <t>Käkölä</t>
  </si>
  <si>
    <t>Naantali, Käkölä</t>
  </si>
  <si>
    <t>*Vainio Juhani, Saario T, Junttila T, Välimäki P, Välimäki T, Ekko S.</t>
  </si>
  <si>
    <t>Nousiainen Palo</t>
  </si>
  <si>
    <t>NOU</t>
  </si>
  <si>
    <t>Palo</t>
  </si>
  <si>
    <t>*Lehtinen Jukka</t>
  </si>
  <si>
    <t>Kunstennimei</t>
  </si>
  <si>
    <t>Turku Halinen-Lonttinen</t>
  </si>
  <si>
    <t>*Leino Timo</t>
  </si>
  <si>
    <t>Halinen-Lonttinen</t>
  </si>
  <si>
    <t>*Koivula Matti, Holmström Hannu, Laine Lasse J.</t>
  </si>
  <si>
    <t>*Laukkanen Sampo, Seimola Tuomas</t>
  </si>
  <si>
    <r>
      <t xml:space="preserve">sarakkeissa K ja L Ahvenanmaan vuosikymmentuloksia. Ahvenanmaan luvut punaisella fontilla. </t>
    </r>
    <r>
      <rPr>
        <b/>
        <sz val="10"/>
        <rFont val="Arial"/>
        <family val="2"/>
      </rPr>
      <t>Tämä taulukko on kunnossa vasta lopullisessa vaiheessa laskentojen jälkeen</t>
    </r>
  </si>
  <si>
    <t>15/16</t>
  </si>
  <si>
    <t>Sarakkeissa O-Q on tämän vuoden tulokset: O yks/10 reittikm(=runsaus), P yhteensä yksilöt ja Q reittien lkm (yleisyys), joilla ko. laji näkyi. Sarakkeesta R eteenpäin ovat reittikohtaiset tulokset</t>
  </si>
  <si>
    <t>Ahvenanmaa keskiarvo yksilöitä/
10reittikm 09/10-14/15</t>
  </si>
  <si>
    <t>2009/10-15/16 yks./10km keskiarvo</t>
  </si>
  <si>
    <t>2009/10-14/15 yks./10km 
keskiarvo</t>
  </si>
  <si>
    <t>Keskiarvo yksilöitä/
10reittikm 09/10-14/15</t>
  </si>
  <si>
    <t>*Tom Lindbom, Jukka Sillanpää, Petri Helminen</t>
  </si>
  <si>
    <t>Esko Gustafsson, Pyry Herva</t>
  </si>
  <si>
    <t>Raimo Hyvönen*, Annele Hyvönen</t>
  </si>
  <si>
    <t>*Kim Kuntze, Öhman Meri</t>
  </si>
  <si>
    <t>Sinisuohaukka</t>
  </si>
  <si>
    <t>http://koivu.luomus.fi/talvilinnut/</t>
  </si>
  <si>
    <t>*Hyvärinen Ismo</t>
  </si>
  <si>
    <t>*Jorma Tenovuo</t>
  </si>
  <si>
    <t>Heisala</t>
  </si>
  <si>
    <t>Parainen, Heisala</t>
  </si>
  <si>
    <t>*Koskela Tapio, Talja Kristiina</t>
  </si>
  <si>
    <t>*Jouni Saario</t>
  </si>
  <si>
    <t>*Ville Räihä, Vikman Reijo, Järvinen Hanna</t>
  </si>
  <si>
    <t>*Seppo Kallio, Neuvonen Seppo, Suomela Janne</t>
  </si>
  <si>
    <t>Muhkuri II</t>
  </si>
  <si>
    <t>*Esa Lehikoinen, Marketta Lehikoinen</t>
  </si>
  <si>
    <t>Turku, Muhkuri II</t>
  </si>
  <si>
    <t>Hankkaa-Karistoja</t>
  </si>
  <si>
    <t>Salo, Hankkaa-Karistoja</t>
  </si>
  <si>
    <t>*Kleemola Lauri, Kleemola Markku</t>
  </si>
  <si>
    <t>*Rainer Grönholm, Kimmo Jarpa, Rolf Karlson, Jyrki Kuusela</t>
  </si>
  <si>
    <t>Turku, Halinen III</t>
  </si>
  <si>
    <t>Halinen III</t>
  </si>
  <si>
    <t>Kai Kankare*, Ari Koskinen, Kaija Koskinen, Jukka Holmström</t>
  </si>
  <si>
    <t>*Koivula Matti, Välimäki Kaisa, Laine Lasse J.</t>
  </si>
  <si>
    <t>*Lampinen Markus, Helstola Jari, Eriksson Heikki, Laitasalo Jari</t>
  </si>
  <si>
    <t>*Hannu Holmström, Valtteri Salonen</t>
  </si>
  <si>
    <t>*Koivula Matti, Laitasalo Jari</t>
  </si>
  <si>
    <t>*Peter Uppstu</t>
  </si>
  <si>
    <t>*Holmström Hannu, Könönen Juha</t>
  </si>
  <si>
    <t>Röölä</t>
  </si>
  <si>
    <t>Rymättylä, Röölä</t>
  </si>
  <si>
    <t>*Timo Nurmi</t>
  </si>
  <si>
    <t>Osmo Kivivuori, Petri Varjonen</t>
  </si>
  <si>
    <t>Jarmo Laine</t>
  </si>
  <si>
    <t>*Silvonen Johannes, Laukkanen Sampo, Salonen Valtteri</t>
  </si>
  <si>
    <t>*Laine Lasse J., Helstola Jari</t>
  </si>
  <si>
    <t>*Lampinen Markus, Seimola Tuomas</t>
  </si>
  <si>
    <t>*Välimäki Kaisa, Eriksson Heikki</t>
  </si>
  <si>
    <t>*Holmström Hannu, Silvonen Johannes</t>
  </si>
  <si>
    <t>Kaulushaikara</t>
  </si>
  <si>
    <t>Riveillä 149 ja 150 on yhteensä lukuja</t>
  </si>
  <si>
    <t>Huomaa punaisella kolmiolla merkityt solut A150 ja A152. Vie kursori niiden päälle, niin näet lisätietoja tarjoavan kommentin</t>
  </si>
  <si>
    <t>Huomaa, että soluissa S152 ja S153 olevat luvut kertovat oikean tuloksen vasta kun taulukko on lopullinen</t>
  </si>
  <si>
    <t>*Seimola Tuomas, Laukkanen Sampo, Silvonen Johannes, Könönen Juha</t>
  </si>
  <si>
    <t>*Välimäki Kaisa, Lampinen Markus</t>
  </si>
  <si>
    <t>*Eriksson Heikki, Könönen Juha</t>
  </si>
  <si>
    <t>*Ina-Sabrina Tirri</t>
  </si>
  <si>
    <t>*Ilona Heiskari, Heiskari Petteri</t>
  </si>
  <si>
    <t>*Koivula Matti, Laitasalo Jari, Välimäki Kaisa, Laukkanen Sampo, Seimola Tuomas, Holmström Hannu,
 Eriksson Heikki, Lampinen Markus, Silvonen Johannes, Salonen Valtteri, Helstola Jari</t>
  </si>
  <si>
    <t>järjestäjänä Matti Koivula ja Lasse J. Laine</t>
  </si>
  <si>
    <t>Sundholma</t>
  </si>
  <si>
    <t>Uusikaupunki, Sundholma</t>
  </si>
  <si>
    <t>*Antti Karlin</t>
  </si>
  <si>
    <t>Lehtonen Kari</t>
  </si>
  <si>
    <t>*Hannu Ekblom, Raija Ekblom, Timo Helle, Aino Loivaranta, Pekka Loivaranta</t>
  </si>
  <si>
    <t>Lepäinen</t>
  </si>
  <si>
    <t>Uusikaupunki, Lepäinen</t>
  </si>
  <si>
    <t>PÖY</t>
  </si>
  <si>
    <t>Isorahka</t>
  </si>
  <si>
    <t>Rymättylä Kunstenniemi</t>
  </si>
  <si>
    <t>Pöytyä, Isorahka</t>
  </si>
  <si>
    <t>*Karlin Antti, Karlin Veli-Matti, Karlin Siru-Liina</t>
  </si>
  <si>
    <t>Huomaa, että sarakkeessa H olevassa sinisellä värjätyssä 2010 luvun summassa ei ole mukana kuluva talvi. Yksilömäärä ja lajimäärä alimmilla riveillä koskee 2010-luvun keskiarvoa.</t>
  </si>
  <si>
    <t>Satama</t>
  </si>
  <si>
    <t>Naantali, satama</t>
  </si>
  <si>
    <t>*Rantala Markus, Saari Kari</t>
  </si>
  <si>
    <t>Jari Kårlund*</t>
  </si>
  <si>
    <t>Katariinanlaakso-Ala-Lemu</t>
  </si>
  <si>
    <t>Kaarina, Katariinanlaakso-Alalemu</t>
  </si>
  <si>
    <t>*Lehtonen Raimo, Lehtonen Tommi, Moberg Hannu</t>
  </si>
  <si>
    <t>Parainen, Attu</t>
  </si>
  <si>
    <t>*Pettersson Kaj-Ove, Blomqvist Bertil, Duncker Marcus</t>
  </si>
  <si>
    <t>Attu</t>
  </si>
  <si>
    <t>Parainen, Stortervo-Mågby</t>
  </si>
  <si>
    <t>*Ahlström Tom</t>
  </si>
  <si>
    <t>Stortervo-Mågby</t>
  </si>
  <si>
    <t>Lieto, Vanhalinna II</t>
  </si>
  <si>
    <t>*Timo Alppi</t>
  </si>
  <si>
    <t>Vanhalinna II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</si>
</sst>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textRotation="90" wrapText="1"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1" fontId="0" fillId="2" borderId="24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0" borderId="21" xfId="0" applyNumberFormat="1" applyFont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0" borderId="25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2" fontId="2" fillId="2" borderId="22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2" borderId="29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 quotePrefix="1">
      <alignment/>
    </xf>
    <xf numFmtId="2" fontId="0" fillId="0" borderId="3" xfId="0" applyNumberFormat="1" applyBorder="1" applyAlignment="1">
      <alignment/>
    </xf>
    <xf numFmtId="1" fontId="4" fillId="0" borderId="25" xfId="0" applyNumberFormat="1" applyFont="1" applyBorder="1" applyAlignment="1">
      <alignment/>
    </xf>
    <xf numFmtId="0" fontId="0" fillId="2" borderId="32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33" xfId="0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textRotation="90" wrapText="1"/>
    </xf>
    <xf numFmtId="49" fontId="0" fillId="0" borderId="0" xfId="0" applyNumberFormat="1" applyFont="1" applyAlignment="1">
      <alignment horizontal="center"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5" fillId="3" borderId="21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25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13" xfId="0" applyNumberForma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2" fontId="0" fillId="0" borderId="3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30" xfId="0" applyNumberFormat="1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3" borderId="13" xfId="0" applyNumberFormat="1" applyFont="1" applyFill="1" applyBorder="1" applyAlignment="1">
      <alignment/>
    </xf>
    <xf numFmtId="16" fontId="0" fillId="0" borderId="31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2" fontId="2" fillId="2" borderId="0" xfId="0" applyNumberFormat="1" applyFont="1" applyFill="1" applyBorder="1" applyAlignment="1">
      <alignment/>
    </xf>
    <xf numFmtId="2" fontId="2" fillId="2" borderId="36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Border="1" applyAlignment="1">
      <alignment horizontal="center"/>
    </xf>
    <xf numFmtId="1" fontId="0" fillId="3" borderId="10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2" fontId="5" fillId="3" borderId="3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3" borderId="0" xfId="0" applyNumberFormat="1" applyFill="1" applyBorder="1" applyAlignment="1">
      <alignment/>
    </xf>
    <xf numFmtId="1" fontId="0" fillId="3" borderId="4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10" xfId="0" applyNumberFormat="1" applyFont="1" applyBorder="1" applyAlignment="1" quotePrefix="1">
      <alignment horizontal="center"/>
    </xf>
    <xf numFmtId="0" fontId="1" fillId="0" borderId="0" xfId="0" applyFont="1" applyAlignment="1">
      <alignment wrapText="1"/>
    </xf>
    <xf numFmtId="1" fontId="0" fillId="4" borderId="0" xfId="0" applyNumberFormat="1" applyFill="1" applyBorder="1" applyAlignment="1">
      <alignment/>
    </xf>
    <xf numFmtId="1" fontId="0" fillId="4" borderId="23" xfId="0" applyNumberFormat="1" applyFill="1" applyBorder="1" applyAlignment="1">
      <alignment/>
    </xf>
    <xf numFmtId="1" fontId="0" fillId="4" borderId="27" xfId="0" applyNumberFormat="1" applyFill="1" applyBorder="1" applyAlignment="1">
      <alignment/>
    </xf>
    <xf numFmtId="1" fontId="0" fillId="4" borderId="28" xfId="0" applyNumberFormat="1" applyFill="1" applyBorder="1" applyAlignment="1">
      <alignment/>
    </xf>
    <xf numFmtId="0" fontId="11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53"/>
  <sheetViews>
    <sheetView tabSelected="1" workbookViewId="0" topLeftCell="A1">
      <pane xSplit="1" ySplit="4" topLeftCell="O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3" sqref="P153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4" width="6.7109375" style="0" customWidth="1"/>
    <col min="15" max="15" width="7.421875" style="0" customWidth="1"/>
    <col min="16" max="16" width="7.28125" style="0" customWidth="1"/>
    <col min="17" max="21" width="6.7109375" style="0" customWidth="1"/>
    <col min="22" max="88" width="5.7109375" style="0" customWidth="1"/>
    <col min="108" max="16384" width="5.7109375" style="0" customWidth="1"/>
  </cols>
  <sheetData>
    <row r="1" ht="15" customHeight="1">
      <c r="A1" s="1" t="s">
        <v>0</v>
      </c>
    </row>
    <row r="2" spans="1:88" s="5" customFormat="1" ht="97.5" customHeight="1">
      <c r="A2" s="4"/>
      <c r="B2" s="24" t="s">
        <v>230</v>
      </c>
      <c r="C2" s="24" t="s">
        <v>231</v>
      </c>
      <c r="D2" s="24" t="s">
        <v>232</v>
      </c>
      <c r="E2" s="24" t="s">
        <v>233</v>
      </c>
      <c r="F2" s="24" t="s">
        <v>234</v>
      </c>
      <c r="G2" s="24" t="s">
        <v>270</v>
      </c>
      <c r="H2" s="24" t="s">
        <v>399</v>
      </c>
      <c r="I2" s="185" t="s">
        <v>335</v>
      </c>
      <c r="J2" s="185"/>
      <c r="K2" s="185"/>
      <c r="L2" s="185"/>
      <c r="M2" s="185"/>
      <c r="N2" s="185"/>
      <c r="O2" s="185"/>
      <c r="P2" s="41" t="s">
        <v>226</v>
      </c>
      <c r="Q2" s="6" t="s">
        <v>1</v>
      </c>
      <c r="R2" s="58" t="s">
        <v>285</v>
      </c>
      <c r="S2" s="58" t="s">
        <v>291</v>
      </c>
      <c r="T2" s="58" t="s">
        <v>376</v>
      </c>
      <c r="U2" s="58" t="s">
        <v>283</v>
      </c>
      <c r="V2" s="53" t="s">
        <v>284</v>
      </c>
      <c r="W2" s="53" t="s">
        <v>470</v>
      </c>
      <c r="X2" s="60" t="s">
        <v>282</v>
      </c>
      <c r="Y2" s="60" t="s">
        <v>379</v>
      </c>
      <c r="Z2" s="60" t="s">
        <v>350</v>
      </c>
      <c r="AA2" s="60" t="s">
        <v>294</v>
      </c>
      <c r="AB2" s="53" t="s">
        <v>286</v>
      </c>
      <c r="AC2" s="53" t="s">
        <v>248</v>
      </c>
      <c r="AD2" s="53" t="s">
        <v>306</v>
      </c>
      <c r="AE2" s="53" t="s">
        <v>2</v>
      </c>
      <c r="AF2" s="53" t="s">
        <v>186</v>
      </c>
      <c r="AG2" s="53" t="s">
        <v>3</v>
      </c>
      <c r="AH2" s="53" t="s">
        <v>481</v>
      </c>
      <c r="AI2" s="53" t="s">
        <v>177</v>
      </c>
      <c r="AJ2" s="53" t="s">
        <v>342</v>
      </c>
      <c r="AK2" s="53" t="s">
        <v>267</v>
      </c>
      <c r="AL2" s="53" t="s">
        <v>4</v>
      </c>
      <c r="AM2" s="53" t="s">
        <v>174</v>
      </c>
      <c r="AN2" s="53" t="s">
        <v>5</v>
      </c>
      <c r="AO2" s="53" t="s">
        <v>6</v>
      </c>
      <c r="AP2" s="53" t="s">
        <v>382</v>
      </c>
      <c r="AQ2" s="53" t="s">
        <v>352</v>
      </c>
      <c r="AR2" s="53" t="s">
        <v>367</v>
      </c>
      <c r="AS2" s="53" t="s">
        <v>466</v>
      </c>
      <c r="AT2" s="53" t="s">
        <v>340</v>
      </c>
      <c r="AU2" s="53" t="s">
        <v>387</v>
      </c>
      <c r="AV2" s="53" t="s">
        <v>193</v>
      </c>
      <c r="AW2" s="53" t="s">
        <v>475</v>
      </c>
      <c r="AX2" s="53" t="s">
        <v>410</v>
      </c>
      <c r="AY2" s="53" t="s">
        <v>478</v>
      </c>
      <c r="AZ2" s="53" t="s">
        <v>7</v>
      </c>
      <c r="BA2" s="53" t="s">
        <v>461</v>
      </c>
      <c r="BB2" s="53" t="s">
        <v>359</v>
      </c>
      <c r="BC2" s="53" t="s">
        <v>188</v>
      </c>
      <c r="BD2" s="53" t="s">
        <v>189</v>
      </c>
      <c r="BE2" s="53" t="s">
        <v>247</v>
      </c>
      <c r="BF2" s="53" t="s">
        <v>181</v>
      </c>
      <c r="BG2" s="53" t="s">
        <v>275</v>
      </c>
      <c r="BH2" s="53" t="s">
        <v>8</v>
      </c>
      <c r="BI2" s="53" t="s">
        <v>9</v>
      </c>
      <c r="BJ2" s="53" t="s">
        <v>389</v>
      </c>
      <c r="BK2" s="53" t="s">
        <v>432</v>
      </c>
      <c r="BL2" s="53" t="s">
        <v>326</v>
      </c>
      <c r="BM2" s="53" t="s">
        <v>419</v>
      </c>
      <c r="BN2" s="53" t="s">
        <v>177</v>
      </c>
      <c r="BO2" s="53" t="s">
        <v>239</v>
      </c>
      <c r="BP2" s="53" t="s">
        <v>177</v>
      </c>
      <c r="BQ2" s="53" t="s">
        <v>355</v>
      </c>
      <c r="BR2" s="53" t="s">
        <v>278</v>
      </c>
      <c r="BS2" s="53" t="s">
        <v>288</v>
      </c>
      <c r="BT2" s="53" t="s">
        <v>345</v>
      </c>
      <c r="BU2" s="53" t="s">
        <v>424</v>
      </c>
      <c r="BV2" s="53" t="s">
        <v>392</v>
      </c>
      <c r="BW2" s="53" t="s">
        <v>10</v>
      </c>
      <c r="BX2" s="53" t="s">
        <v>256</v>
      </c>
      <c r="BY2" s="53" t="s">
        <v>416</v>
      </c>
      <c r="BZ2" s="53" t="s">
        <v>259</v>
      </c>
      <c r="CA2" s="53" t="s">
        <v>175</v>
      </c>
      <c r="CB2" s="53" t="s">
        <v>11</v>
      </c>
      <c r="CC2" s="53" t="s">
        <v>12</v>
      </c>
      <c r="CD2" s="53" t="s">
        <v>13</v>
      </c>
      <c r="CE2" s="53" t="s">
        <v>329</v>
      </c>
      <c r="CF2" s="53" t="s">
        <v>302</v>
      </c>
      <c r="CG2" s="53" t="s">
        <v>272</v>
      </c>
      <c r="CH2" s="53" t="s">
        <v>458</v>
      </c>
      <c r="CI2" s="53" t="s">
        <v>453</v>
      </c>
      <c r="CJ2" s="53" t="s">
        <v>14</v>
      </c>
    </row>
    <row r="3" spans="1:88" s="8" customFormat="1" ht="13.5" thickBot="1">
      <c r="A3" s="7" t="s">
        <v>16</v>
      </c>
      <c r="B3" s="23" t="s">
        <v>202</v>
      </c>
      <c r="C3" s="26" t="s">
        <v>203</v>
      </c>
      <c r="D3" s="26" t="s">
        <v>204</v>
      </c>
      <c r="E3" s="26" t="s">
        <v>205</v>
      </c>
      <c r="F3" s="26" t="s">
        <v>206</v>
      </c>
      <c r="G3" s="23" t="s">
        <v>208</v>
      </c>
      <c r="H3" s="23" t="s">
        <v>323</v>
      </c>
      <c r="I3" s="69" t="s">
        <v>271</v>
      </c>
      <c r="J3" s="69" t="s">
        <v>281</v>
      </c>
      <c r="K3" s="69" t="s">
        <v>298</v>
      </c>
      <c r="L3" s="127" t="s">
        <v>321</v>
      </c>
      <c r="M3" s="127" t="s">
        <v>334</v>
      </c>
      <c r="N3" s="127" t="s">
        <v>356</v>
      </c>
      <c r="O3" s="158" t="s">
        <v>396</v>
      </c>
      <c r="P3" s="169" t="s">
        <v>396</v>
      </c>
      <c r="Q3" s="159" t="s">
        <v>396</v>
      </c>
      <c r="R3" s="51" t="s">
        <v>262</v>
      </c>
      <c r="S3" s="51" t="s">
        <v>290</v>
      </c>
      <c r="T3" s="51" t="s">
        <v>375</v>
      </c>
      <c r="U3" s="51" t="s">
        <v>244</v>
      </c>
      <c r="V3" s="8" t="s">
        <v>17</v>
      </c>
      <c r="W3" s="23" t="s">
        <v>17</v>
      </c>
      <c r="X3" s="23" t="s">
        <v>17</v>
      </c>
      <c r="Y3" s="23" t="s">
        <v>17</v>
      </c>
      <c r="Z3" s="23" t="s">
        <v>349</v>
      </c>
      <c r="AA3" s="23" t="s">
        <v>293</v>
      </c>
      <c r="AB3" s="8" t="s">
        <v>18</v>
      </c>
      <c r="AC3" s="23" t="s">
        <v>19</v>
      </c>
      <c r="AD3" s="23" t="s">
        <v>19</v>
      </c>
      <c r="AE3" s="8" t="s">
        <v>20</v>
      </c>
      <c r="AF3" s="23" t="s">
        <v>20</v>
      </c>
      <c r="AG3" s="8" t="s">
        <v>21</v>
      </c>
      <c r="AH3" s="23" t="s">
        <v>21</v>
      </c>
      <c r="AI3" s="23" t="s">
        <v>287</v>
      </c>
      <c r="AJ3" s="23" t="s">
        <v>341</v>
      </c>
      <c r="AK3" s="23" t="s">
        <v>266</v>
      </c>
      <c r="AL3" s="8" t="s">
        <v>22</v>
      </c>
      <c r="AM3" s="23" t="s">
        <v>23</v>
      </c>
      <c r="AN3" s="23" t="s">
        <v>23</v>
      </c>
      <c r="AO3" s="8" t="s">
        <v>23</v>
      </c>
      <c r="AP3" s="23" t="s">
        <v>24</v>
      </c>
      <c r="AQ3" s="23" t="s">
        <v>24</v>
      </c>
      <c r="AR3" s="23" t="s">
        <v>24</v>
      </c>
      <c r="AS3" s="23" t="s">
        <v>24</v>
      </c>
      <c r="AT3" s="23" t="s">
        <v>339</v>
      </c>
      <c r="AU3" s="23" t="s">
        <v>386</v>
      </c>
      <c r="AV3" s="23" t="s">
        <v>192</v>
      </c>
      <c r="AW3" s="23" t="s">
        <v>25</v>
      </c>
      <c r="AX3" s="23" t="s">
        <v>25</v>
      </c>
      <c r="AY3" s="23" t="s">
        <v>25</v>
      </c>
      <c r="AZ3" s="8" t="s">
        <v>26</v>
      </c>
      <c r="BA3" s="23" t="s">
        <v>460</v>
      </c>
      <c r="BB3" s="23" t="s">
        <v>27</v>
      </c>
      <c r="BC3" s="23" t="s">
        <v>27</v>
      </c>
      <c r="BD3" s="23" t="s">
        <v>27</v>
      </c>
      <c r="BE3" s="8" t="s">
        <v>27</v>
      </c>
      <c r="BF3" s="23" t="s">
        <v>180</v>
      </c>
      <c r="BG3" s="23" t="s">
        <v>180</v>
      </c>
      <c r="BH3" s="8" t="s">
        <v>28</v>
      </c>
      <c r="BI3" s="8" t="s">
        <v>28</v>
      </c>
      <c r="BJ3" s="23" t="s">
        <v>28</v>
      </c>
      <c r="BK3" s="23" t="s">
        <v>28</v>
      </c>
      <c r="BL3" s="23" t="s">
        <v>238</v>
      </c>
      <c r="BM3" s="23" t="s">
        <v>238</v>
      </c>
      <c r="BN3" s="23" t="s">
        <v>238</v>
      </c>
      <c r="BO3" s="23" t="s">
        <v>238</v>
      </c>
      <c r="BP3" s="23" t="s">
        <v>176</v>
      </c>
      <c r="BQ3" s="23" t="s">
        <v>354</v>
      </c>
      <c r="BR3" s="23" t="s">
        <v>277</v>
      </c>
      <c r="BS3" s="23" t="s">
        <v>325</v>
      </c>
      <c r="BT3" s="23" t="s">
        <v>29</v>
      </c>
      <c r="BU3" s="23" t="s">
        <v>29</v>
      </c>
      <c r="BV3" s="23" t="s">
        <v>29</v>
      </c>
      <c r="BW3" s="8" t="s">
        <v>29</v>
      </c>
      <c r="BX3" s="23" t="s">
        <v>29</v>
      </c>
      <c r="BY3" s="23" t="s">
        <v>29</v>
      </c>
      <c r="BZ3" s="23" t="s">
        <v>29</v>
      </c>
      <c r="CA3" s="23" t="s">
        <v>29</v>
      </c>
      <c r="CB3" s="8" t="s">
        <v>29</v>
      </c>
      <c r="CC3" s="8" t="s">
        <v>29</v>
      </c>
      <c r="CD3" s="8" t="s">
        <v>29</v>
      </c>
      <c r="CE3" s="23" t="s">
        <v>30</v>
      </c>
      <c r="CF3" s="23" t="s">
        <v>30</v>
      </c>
      <c r="CG3" s="23" t="s">
        <v>30</v>
      </c>
      <c r="CH3" s="23" t="s">
        <v>30</v>
      </c>
      <c r="CI3" s="23" t="s">
        <v>30</v>
      </c>
      <c r="CJ3" s="8" t="s">
        <v>31</v>
      </c>
    </row>
    <row r="4" spans="1:88" ht="13.5" thickBot="1">
      <c r="A4" s="10" t="s">
        <v>32</v>
      </c>
      <c r="B4" s="72">
        <v>165</v>
      </c>
      <c r="C4" s="73">
        <v>472</v>
      </c>
      <c r="D4" s="73">
        <v>570</v>
      </c>
      <c r="E4" s="73">
        <v>449</v>
      </c>
      <c r="F4" s="74">
        <v>517</v>
      </c>
      <c r="G4" s="75">
        <v>580.52</v>
      </c>
      <c r="H4" s="125">
        <f>(I4+J4+K4+L4+M4+N4)/6</f>
        <v>597.15</v>
      </c>
      <c r="I4" s="116">
        <v>667</v>
      </c>
      <c r="J4" s="92">
        <v>618</v>
      </c>
      <c r="K4" s="92">
        <v>527.9</v>
      </c>
      <c r="L4" s="92">
        <v>543.6</v>
      </c>
      <c r="M4" s="92">
        <v>564.1</v>
      </c>
      <c r="N4" s="92">
        <v>662.3</v>
      </c>
      <c r="O4" s="77">
        <f>(P4)</f>
        <v>664.4</v>
      </c>
      <c r="P4" s="78">
        <f>SUM(R4:CJ4)</f>
        <v>664.4</v>
      </c>
      <c r="Q4" s="79">
        <f>COUNTA(R4:CJ4)</f>
        <v>71</v>
      </c>
      <c r="R4" s="12">
        <v>10</v>
      </c>
      <c r="S4" s="12">
        <v>13.2</v>
      </c>
      <c r="T4" s="12">
        <v>12</v>
      </c>
      <c r="U4" s="12">
        <v>11</v>
      </c>
      <c r="V4" s="13">
        <v>12</v>
      </c>
      <c r="W4" s="13">
        <v>13.6</v>
      </c>
      <c r="X4" s="13">
        <v>10.3</v>
      </c>
      <c r="Y4" s="13">
        <v>10</v>
      </c>
      <c r="Z4" s="13">
        <v>5.7</v>
      </c>
      <c r="AA4" s="13">
        <v>7</v>
      </c>
      <c r="AB4" s="13">
        <v>11</v>
      </c>
      <c r="AC4" s="13">
        <v>11</v>
      </c>
      <c r="AD4" s="14">
        <v>9.5</v>
      </c>
      <c r="AE4" s="15">
        <v>6.6</v>
      </c>
      <c r="AF4" s="15">
        <v>11.6</v>
      </c>
      <c r="AG4" s="14">
        <v>8.3</v>
      </c>
      <c r="AH4" s="14">
        <v>8.5</v>
      </c>
      <c r="AI4" s="13">
        <v>11</v>
      </c>
      <c r="AJ4" s="13">
        <v>5.1</v>
      </c>
      <c r="AK4" s="14">
        <v>11.7</v>
      </c>
      <c r="AL4" s="15">
        <v>7.3</v>
      </c>
      <c r="AM4" s="15">
        <v>11.6</v>
      </c>
      <c r="AN4" s="15">
        <v>11.3</v>
      </c>
      <c r="AO4" s="15">
        <v>9.8</v>
      </c>
      <c r="AP4" s="15">
        <v>11</v>
      </c>
      <c r="AQ4" s="15">
        <v>5.5</v>
      </c>
      <c r="AR4" s="15">
        <v>13.2</v>
      </c>
      <c r="AS4" s="15">
        <v>7.2</v>
      </c>
      <c r="AT4" s="15">
        <v>3.8</v>
      </c>
      <c r="AU4" s="15">
        <v>12.9</v>
      </c>
      <c r="AV4" s="15">
        <v>12.4</v>
      </c>
      <c r="AW4" s="15">
        <v>10.5</v>
      </c>
      <c r="AX4" s="15">
        <v>11.5</v>
      </c>
      <c r="AY4" s="15">
        <v>11.5</v>
      </c>
      <c r="AZ4" s="15">
        <v>10.7</v>
      </c>
      <c r="BA4" s="15">
        <v>12</v>
      </c>
      <c r="BB4" s="15">
        <v>9.3</v>
      </c>
      <c r="BC4" s="14">
        <v>9.3</v>
      </c>
      <c r="BD4" s="14">
        <v>6.2</v>
      </c>
      <c r="BE4" s="13">
        <v>11</v>
      </c>
      <c r="BF4" s="13">
        <v>11</v>
      </c>
      <c r="BG4" s="13">
        <v>9.7</v>
      </c>
      <c r="BH4" s="13">
        <v>10.7</v>
      </c>
      <c r="BI4" s="13">
        <v>10.4</v>
      </c>
      <c r="BJ4" s="13">
        <v>16.6</v>
      </c>
      <c r="BK4" s="13">
        <v>7</v>
      </c>
      <c r="BL4" s="13">
        <v>6</v>
      </c>
      <c r="BM4" s="13">
        <v>7.7</v>
      </c>
      <c r="BN4" s="13">
        <v>10</v>
      </c>
      <c r="BO4" s="13">
        <v>6</v>
      </c>
      <c r="BP4" s="13">
        <v>7.6</v>
      </c>
      <c r="BQ4" s="13">
        <v>7.1</v>
      </c>
      <c r="BR4" s="13">
        <v>8</v>
      </c>
      <c r="BS4" s="13">
        <v>12</v>
      </c>
      <c r="BT4" s="13">
        <v>6.4</v>
      </c>
      <c r="BU4" s="13">
        <v>6.4</v>
      </c>
      <c r="BV4" s="13">
        <v>10</v>
      </c>
      <c r="BW4" s="13">
        <v>7.6</v>
      </c>
      <c r="BX4" s="13">
        <v>9.4</v>
      </c>
      <c r="BY4" s="13">
        <v>7.5</v>
      </c>
      <c r="BZ4" s="13">
        <v>9.9</v>
      </c>
      <c r="CA4" s="13">
        <v>6.2</v>
      </c>
      <c r="CB4" s="13">
        <v>8.3</v>
      </c>
      <c r="CC4" s="13">
        <v>8</v>
      </c>
      <c r="CD4" s="13">
        <v>7.5</v>
      </c>
      <c r="CE4" s="13">
        <v>11</v>
      </c>
      <c r="CF4" s="13">
        <v>4.7</v>
      </c>
      <c r="CG4" s="13">
        <v>8</v>
      </c>
      <c r="CH4" s="13">
        <v>11.5</v>
      </c>
      <c r="CI4" s="13">
        <v>7</v>
      </c>
      <c r="CJ4" s="13">
        <v>8.1</v>
      </c>
    </row>
    <row r="5" spans="1:80" ht="12.75">
      <c r="A5" s="16" t="s">
        <v>33</v>
      </c>
      <c r="B5" s="34"/>
      <c r="C5" s="27"/>
      <c r="D5" s="100" t="s">
        <v>296</v>
      </c>
      <c r="E5" s="70"/>
      <c r="F5" s="100" t="s">
        <v>296</v>
      </c>
      <c r="G5" s="120"/>
      <c r="H5" s="155">
        <f>(I5+J5+K5+L5+M5+N5)/6</f>
        <v>0</v>
      </c>
      <c r="I5" s="152"/>
      <c r="J5" s="17"/>
      <c r="K5" s="17"/>
      <c r="L5" s="17"/>
      <c r="M5" s="17"/>
      <c r="N5" s="17"/>
      <c r="O5" s="90">
        <f>P5*10/$P$4</f>
        <v>0.015051173991571343</v>
      </c>
      <c r="P5" s="183">
        <f aca="true" t="shared" si="0" ref="P5:P73">SUM(R5:CJ5)</f>
        <v>1</v>
      </c>
      <c r="Q5" s="184">
        <f aca="true" t="shared" si="1" ref="Q5:Q73">COUNTA(R5:CJ5)</f>
        <v>1</v>
      </c>
      <c r="R5" s="11"/>
      <c r="S5" s="11"/>
      <c r="T5" s="11"/>
      <c r="U5" s="11"/>
      <c r="AK5" s="18"/>
      <c r="CB5">
        <v>1</v>
      </c>
    </row>
    <row r="6" spans="1:37" ht="12.75">
      <c r="A6" s="16" t="s">
        <v>34</v>
      </c>
      <c r="B6" s="35"/>
      <c r="C6" s="25"/>
      <c r="D6" s="62"/>
      <c r="E6" s="31"/>
      <c r="F6" s="62"/>
      <c r="G6" s="121" t="s">
        <v>296</v>
      </c>
      <c r="H6" s="156">
        <f aca="true" t="shared" si="2" ref="H6:H71">(I6+J6+K6+L6+M6+N6)/6</f>
        <v>0</v>
      </c>
      <c r="I6" s="153"/>
      <c r="J6" s="17"/>
      <c r="K6" s="17"/>
      <c r="L6" s="17"/>
      <c r="M6" s="17"/>
      <c r="N6" s="17"/>
      <c r="O6" s="90">
        <f aca="true" t="shared" si="3" ref="O6:O73">P6*10/$P$4</f>
        <v>0.015051173991571343</v>
      </c>
      <c r="P6" s="77">
        <f t="shared" si="0"/>
        <v>1</v>
      </c>
      <c r="Q6" s="80">
        <f t="shared" si="1"/>
        <v>1</v>
      </c>
      <c r="R6" s="11"/>
      <c r="S6" s="11"/>
      <c r="T6" s="11"/>
      <c r="U6" s="11"/>
      <c r="AA6">
        <v>1</v>
      </c>
      <c r="AK6" s="18"/>
    </row>
    <row r="7" spans="1:37" ht="12.75">
      <c r="A7" s="16" t="s">
        <v>35</v>
      </c>
      <c r="B7" s="35"/>
      <c r="C7" s="25"/>
      <c r="D7" s="62"/>
      <c r="E7" s="31"/>
      <c r="F7" s="62"/>
      <c r="G7" s="122"/>
      <c r="H7" s="156">
        <f t="shared" si="2"/>
        <v>0</v>
      </c>
      <c r="I7" s="153"/>
      <c r="J7" s="17"/>
      <c r="K7" s="17"/>
      <c r="L7" s="17"/>
      <c r="M7" s="17"/>
      <c r="N7" s="17"/>
      <c r="O7" s="90">
        <f t="shared" si="3"/>
        <v>0</v>
      </c>
      <c r="P7" s="77">
        <f t="shared" si="0"/>
        <v>0</v>
      </c>
      <c r="Q7" s="80">
        <f t="shared" si="1"/>
        <v>0</v>
      </c>
      <c r="R7" s="11"/>
      <c r="S7" s="11"/>
      <c r="T7" s="11"/>
      <c r="U7" s="11"/>
      <c r="AK7" s="18"/>
    </row>
    <row r="8" spans="1:37" ht="12.75">
      <c r="A8" s="16" t="s">
        <v>36</v>
      </c>
      <c r="B8" s="35"/>
      <c r="C8" s="25"/>
      <c r="D8" s="62"/>
      <c r="E8" s="31"/>
      <c r="F8" s="101" t="s">
        <v>296</v>
      </c>
      <c r="G8" s="121" t="s">
        <v>296</v>
      </c>
      <c r="H8" s="156">
        <f t="shared" si="2"/>
        <v>0.002954558884358565</v>
      </c>
      <c r="I8" s="153"/>
      <c r="J8" s="17"/>
      <c r="K8" s="17"/>
      <c r="L8" s="17"/>
      <c r="M8" s="17">
        <v>0.01772735330615139</v>
      </c>
      <c r="N8" s="17"/>
      <c r="O8" s="90">
        <f t="shared" si="3"/>
        <v>0</v>
      </c>
      <c r="P8" s="77">
        <f t="shared" si="0"/>
        <v>0</v>
      </c>
      <c r="Q8" s="80">
        <f t="shared" si="1"/>
        <v>0</v>
      </c>
      <c r="R8" s="11"/>
      <c r="S8" s="11"/>
      <c r="T8" s="11"/>
      <c r="U8" s="11"/>
      <c r="AK8" s="18"/>
    </row>
    <row r="9" spans="1:37" ht="12.75">
      <c r="A9" s="16" t="s">
        <v>37</v>
      </c>
      <c r="B9" s="35"/>
      <c r="C9" s="25"/>
      <c r="D9" s="62"/>
      <c r="E9" s="31"/>
      <c r="F9" s="62"/>
      <c r="G9" s="122"/>
      <c r="H9" s="156">
        <f t="shared" si="2"/>
        <v>0</v>
      </c>
      <c r="I9" s="153"/>
      <c r="J9" s="17"/>
      <c r="K9" s="17"/>
      <c r="L9" s="17"/>
      <c r="M9" s="17"/>
      <c r="N9" s="17"/>
      <c r="O9" s="90">
        <f t="shared" si="3"/>
        <v>0</v>
      </c>
      <c r="P9" s="77">
        <f t="shared" si="0"/>
        <v>0</v>
      </c>
      <c r="Q9" s="80">
        <f t="shared" si="1"/>
        <v>0</v>
      </c>
      <c r="R9" s="11"/>
      <c r="S9" s="11"/>
      <c r="T9" s="11"/>
      <c r="U9" s="11"/>
      <c r="AK9" s="18"/>
    </row>
    <row r="10" spans="1:61" ht="12.75">
      <c r="A10" s="1" t="s">
        <v>38</v>
      </c>
      <c r="B10" s="35"/>
      <c r="C10" s="25"/>
      <c r="D10" s="62">
        <v>0.01</v>
      </c>
      <c r="E10" s="102" t="s">
        <v>296</v>
      </c>
      <c r="F10" s="62">
        <v>0.01</v>
      </c>
      <c r="G10" s="122">
        <v>0.009000000000000001</v>
      </c>
      <c r="H10" s="156">
        <f t="shared" si="2"/>
        <v>0.03849989765424172</v>
      </c>
      <c r="I10" s="153"/>
      <c r="J10" s="17"/>
      <c r="K10" s="17">
        <v>0.018942981625307824</v>
      </c>
      <c r="L10" s="17"/>
      <c r="M10" s="17">
        <v>0.10636411983690834</v>
      </c>
      <c r="N10" s="17">
        <v>0.10569228446323418</v>
      </c>
      <c r="O10" s="90">
        <f t="shared" si="3"/>
        <v>0.1354605659241421</v>
      </c>
      <c r="P10" s="77">
        <f t="shared" si="0"/>
        <v>9</v>
      </c>
      <c r="Q10" s="80">
        <f t="shared" si="1"/>
        <v>3</v>
      </c>
      <c r="R10" s="11"/>
      <c r="S10" s="11"/>
      <c r="T10" s="11"/>
      <c r="U10" s="11"/>
      <c r="AC10">
        <v>7</v>
      </c>
      <c r="AK10" s="19"/>
      <c r="AW10">
        <v>1</v>
      </c>
      <c r="BI10">
        <v>1</v>
      </c>
    </row>
    <row r="11" spans="1:37" ht="12.75">
      <c r="A11" s="1" t="s">
        <v>39</v>
      </c>
      <c r="B11" s="35"/>
      <c r="C11" s="25"/>
      <c r="D11" s="62"/>
      <c r="E11" s="31"/>
      <c r="F11" s="62"/>
      <c r="G11" s="122"/>
      <c r="H11" s="156">
        <f t="shared" si="2"/>
        <v>0</v>
      </c>
      <c r="I11" s="153"/>
      <c r="J11" s="17"/>
      <c r="K11" s="17"/>
      <c r="L11" s="17"/>
      <c r="M11" s="17"/>
      <c r="N11" s="17"/>
      <c r="O11" s="90">
        <f t="shared" si="3"/>
        <v>0</v>
      </c>
      <c r="P11" s="77">
        <f t="shared" si="0"/>
        <v>0</v>
      </c>
      <c r="Q11" s="80">
        <f t="shared" si="1"/>
        <v>0</v>
      </c>
      <c r="R11" s="11"/>
      <c r="S11" s="11"/>
      <c r="T11" s="11"/>
      <c r="U11" s="11"/>
      <c r="AK11" s="19"/>
    </row>
    <row r="12" spans="1:44" ht="12.75" customHeight="1">
      <c r="A12" s="1" t="s">
        <v>40</v>
      </c>
      <c r="B12" s="35"/>
      <c r="C12" s="25"/>
      <c r="D12" s="62"/>
      <c r="E12" s="31">
        <v>0.02</v>
      </c>
      <c r="F12" s="62">
        <v>0.19</v>
      </c>
      <c r="G12" s="122">
        <v>0.07677856301531215</v>
      </c>
      <c r="H12" s="156">
        <f t="shared" si="2"/>
        <v>0.3767194706924945</v>
      </c>
      <c r="I12" s="153"/>
      <c r="J12" s="17">
        <v>0.23</v>
      </c>
      <c r="K12" s="17">
        <v>0.3978026141314643</v>
      </c>
      <c r="L12" s="17">
        <v>0.5518763796909492</v>
      </c>
      <c r="M12" s="17">
        <v>0.5672753057968445</v>
      </c>
      <c r="N12" s="17">
        <v>0.513362524535709</v>
      </c>
      <c r="O12" s="90">
        <f t="shared" si="3"/>
        <v>0.49668874172185434</v>
      </c>
      <c r="P12" s="77">
        <f t="shared" si="0"/>
        <v>33</v>
      </c>
      <c r="Q12" s="80">
        <f t="shared" si="1"/>
        <v>5</v>
      </c>
      <c r="R12" s="11"/>
      <c r="S12" s="11">
        <v>2</v>
      </c>
      <c r="T12" s="11"/>
      <c r="U12" s="76"/>
      <c r="V12" s="76"/>
      <c r="W12" s="76"/>
      <c r="X12" s="76"/>
      <c r="Y12" s="76"/>
      <c r="Z12" s="108"/>
      <c r="AA12" s="108">
        <v>27</v>
      </c>
      <c r="AB12" s="76"/>
      <c r="AC12" s="76"/>
      <c r="AD12" s="108">
        <v>1</v>
      </c>
      <c r="AE12" s="76"/>
      <c r="AF12" s="76"/>
      <c r="AK12" s="19"/>
      <c r="AP12">
        <v>2</v>
      </c>
      <c r="AR12">
        <v>1</v>
      </c>
    </row>
    <row r="13" spans="1:37" ht="12.75" customHeight="1">
      <c r="A13" s="1" t="s">
        <v>442</v>
      </c>
      <c r="B13" s="35"/>
      <c r="C13" s="25"/>
      <c r="D13" s="62"/>
      <c r="E13" s="31"/>
      <c r="F13" s="62"/>
      <c r="G13" s="122"/>
      <c r="H13" s="156">
        <f t="shared" si="2"/>
        <v>0</v>
      </c>
      <c r="I13" s="153"/>
      <c r="J13" s="17"/>
      <c r="K13" s="17"/>
      <c r="L13" s="17"/>
      <c r="M13" s="17"/>
      <c r="N13" s="17"/>
      <c r="O13" s="90">
        <f>P13*10/$P$4</f>
        <v>0</v>
      </c>
      <c r="P13" s="77">
        <f>SUM(R13:CJ13)</f>
        <v>0</v>
      </c>
      <c r="Q13" s="80">
        <f>COUNTA(R13:CJ13)</f>
        <v>0</v>
      </c>
      <c r="R13" s="11"/>
      <c r="S13" s="11"/>
      <c r="T13" s="11"/>
      <c r="U13" s="76"/>
      <c r="V13" s="76"/>
      <c r="W13" s="76"/>
      <c r="X13" s="76"/>
      <c r="Y13" s="76"/>
      <c r="Z13" s="108"/>
      <c r="AA13" s="108"/>
      <c r="AB13" s="76"/>
      <c r="AC13" s="76"/>
      <c r="AD13" s="108"/>
      <c r="AE13" s="76"/>
      <c r="AF13" s="76"/>
      <c r="AK13" s="19"/>
    </row>
    <row r="14" spans="1:80" ht="12.75">
      <c r="A14" s="1" t="s">
        <v>41</v>
      </c>
      <c r="B14" s="35"/>
      <c r="C14" s="25"/>
      <c r="D14" s="62"/>
      <c r="E14" s="31"/>
      <c r="F14" s="101" t="s">
        <v>296</v>
      </c>
      <c r="G14" s="122">
        <v>0.06777856301531214</v>
      </c>
      <c r="H14" s="156">
        <f t="shared" si="2"/>
        <v>0.05387471922266484</v>
      </c>
      <c r="I14" s="153">
        <v>0.01</v>
      </c>
      <c r="J14" s="17"/>
      <c r="K14" s="17">
        <v>0.24625876112900172</v>
      </c>
      <c r="L14" s="17">
        <v>0.03679175864606328</v>
      </c>
      <c r="M14" s="17"/>
      <c r="N14" s="17">
        <v>0.030197795560924053</v>
      </c>
      <c r="O14" s="90">
        <f t="shared" si="3"/>
        <v>0.3612281757977122</v>
      </c>
      <c r="P14" s="181">
        <v>24</v>
      </c>
      <c r="Q14" s="182">
        <v>7</v>
      </c>
      <c r="R14" s="11"/>
      <c r="S14" s="11"/>
      <c r="T14" s="11"/>
      <c r="U14" s="11"/>
      <c r="Y14">
        <v>1</v>
      </c>
      <c r="AG14">
        <v>1</v>
      </c>
      <c r="AK14" s="19"/>
      <c r="AP14">
        <v>1</v>
      </c>
      <c r="AQ14">
        <v>4</v>
      </c>
      <c r="AZ14">
        <v>1</v>
      </c>
      <c r="BH14">
        <v>14</v>
      </c>
      <c r="CB14">
        <v>2</v>
      </c>
    </row>
    <row r="15" spans="1:86" ht="12.75">
      <c r="A15" s="1" t="s">
        <v>42</v>
      </c>
      <c r="B15" s="35"/>
      <c r="C15" s="25">
        <v>0.02</v>
      </c>
      <c r="D15" s="62">
        <v>0.15</v>
      </c>
      <c r="E15" s="31">
        <v>0.55</v>
      </c>
      <c r="F15" s="62">
        <v>2.91</v>
      </c>
      <c r="G15" s="122">
        <v>1.9244970553592462</v>
      </c>
      <c r="H15" s="156">
        <f t="shared" si="2"/>
        <v>2.9331402907362505</v>
      </c>
      <c r="I15" s="153">
        <v>0.52</v>
      </c>
      <c r="J15" s="17">
        <v>1.93</v>
      </c>
      <c r="K15" s="17">
        <v>3.7507103618109494</v>
      </c>
      <c r="L15" s="17">
        <v>1.324503311258278</v>
      </c>
      <c r="M15" s="17">
        <v>4.804112745967027</v>
      </c>
      <c r="N15" s="17">
        <v>5.2695153253812475</v>
      </c>
      <c r="O15" s="90">
        <f t="shared" si="3"/>
        <v>7.555689343768814</v>
      </c>
      <c r="P15" s="77">
        <f t="shared" si="0"/>
        <v>502</v>
      </c>
      <c r="Q15" s="80">
        <f t="shared" si="1"/>
        <v>27</v>
      </c>
      <c r="R15" s="11"/>
      <c r="S15" s="11">
        <v>11</v>
      </c>
      <c r="T15" s="11">
        <v>49</v>
      </c>
      <c r="U15" s="11"/>
      <c r="V15">
        <v>1</v>
      </c>
      <c r="Y15">
        <v>1</v>
      </c>
      <c r="Z15">
        <v>3</v>
      </c>
      <c r="AA15">
        <v>17</v>
      </c>
      <c r="AC15">
        <v>127</v>
      </c>
      <c r="AD15">
        <v>52</v>
      </c>
      <c r="AG15">
        <v>1</v>
      </c>
      <c r="AK15" s="19"/>
      <c r="AL15">
        <v>6</v>
      </c>
      <c r="AP15">
        <v>6</v>
      </c>
      <c r="AR15">
        <v>1</v>
      </c>
      <c r="AT15">
        <v>26</v>
      </c>
      <c r="AW15">
        <v>16</v>
      </c>
      <c r="AX15">
        <v>21</v>
      </c>
      <c r="AZ15">
        <v>15</v>
      </c>
      <c r="BE15">
        <v>2</v>
      </c>
      <c r="BI15">
        <v>11</v>
      </c>
      <c r="BJ15">
        <v>7</v>
      </c>
      <c r="BL15">
        <v>1</v>
      </c>
      <c r="BQ15">
        <v>6</v>
      </c>
      <c r="BR15">
        <v>37</v>
      </c>
      <c r="BZ15">
        <v>10</v>
      </c>
      <c r="CB15">
        <v>15</v>
      </c>
      <c r="CE15">
        <v>41</v>
      </c>
      <c r="CF15">
        <v>5</v>
      </c>
      <c r="CH15">
        <v>14</v>
      </c>
    </row>
    <row r="16" spans="1:88" ht="12.75">
      <c r="A16" s="1" t="s">
        <v>43</v>
      </c>
      <c r="B16" s="35">
        <v>0.03</v>
      </c>
      <c r="C16" s="25">
        <v>0.04</v>
      </c>
      <c r="D16" s="62">
        <v>0.06</v>
      </c>
      <c r="E16" s="31">
        <v>0.04</v>
      </c>
      <c r="F16" s="63">
        <v>0.1</v>
      </c>
      <c r="G16" s="122">
        <v>1.0006513545347469</v>
      </c>
      <c r="H16" s="156">
        <f t="shared" si="2"/>
        <v>1.4650291835745015</v>
      </c>
      <c r="I16" s="153">
        <v>0.04</v>
      </c>
      <c r="J16" s="17"/>
      <c r="K16" s="17">
        <v>6.762644440234893</v>
      </c>
      <c r="L16" s="17">
        <v>0.36791758646063283</v>
      </c>
      <c r="M16" s="17">
        <v>0.63818471902145</v>
      </c>
      <c r="N16" s="17">
        <v>0.9814283557300317</v>
      </c>
      <c r="O16" s="90">
        <f t="shared" si="3"/>
        <v>10.731487055990367</v>
      </c>
      <c r="P16" s="77">
        <f t="shared" si="0"/>
        <v>713</v>
      </c>
      <c r="Q16" s="80">
        <f t="shared" si="1"/>
        <v>27</v>
      </c>
      <c r="R16" s="11"/>
      <c r="S16" s="11">
        <v>19</v>
      </c>
      <c r="T16" s="11">
        <v>7</v>
      </c>
      <c r="U16" s="11"/>
      <c r="V16">
        <v>12</v>
      </c>
      <c r="Y16">
        <v>27</v>
      </c>
      <c r="AA16">
        <v>115</v>
      </c>
      <c r="AC16">
        <v>49</v>
      </c>
      <c r="AD16">
        <v>115</v>
      </c>
      <c r="AF16">
        <v>14</v>
      </c>
      <c r="AI16">
        <v>16</v>
      </c>
      <c r="AK16" s="19"/>
      <c r="AL16">
        <v>2</v>
      </c>
      <c r="AP16">
        <v>24</v>
      </c>
      <c r="AR16">
        <v>6</v>
      </c>
      <c r="AT16">
        <v>9</v>
      </c>
      <c r="AX16">
        <v>60</v>
      </c>
      <c r="AZ16">
        <v>26</v>
      </c>
      <c r="BE16">
        <v>19</v>
      </c>
      <c r="BG16">
        <v>3</v>
      </c>
      <c r="BI16">
        <v>5</v>
      </c>
      <c r="BL16">
        <v>45</v>
      </c>
      <c r="BS16">
        <v>11</v>
      </c>
      <c r="BT16">
        <v>21</v>
      </c>
      <c r="BX16">
        <v>9</v>
      </c>
      <c r="BZ16">
        <v>32</v>
      </c>
      <c r="CB16">
        <v>36</v>
      </c>
      <c r="CH16">
        <v>3</v>
      </c>
      <c r="CI16">
        <v>11</v>
      </c>
      <c r="CJ16">
        <v>17</v>
      </c>
    </row>
    <row r="17" spans="1:37" ht="12.75">
      <c r="A17" s="1" t="s">
        <v>305</v>
      </c>
      <c r="B17" s="35"/>
      <c r="C17" s="25"/>
      <c r="D17" s="62"/>
      <c r="E17" s="31"/>
      <c r="F17" s="63"/>
      <c r="G17" s="122"/>
      <c r="H17" s="156">
        <f t="shared" si="2"/>
        <v>0.0031571636042179705</v>
      </c>
      <c r="I17" s="153"/>
      <c r="J17" s="17"/>
      <c r="K17" s="17">
        <v>0.018942981625307824</v>
      </c>
      <c r="L17" s="17"/>
      <c r="M17" s="17"/>
      <c r="N17" s="17"/>
      <c r="O17" s="90">
        <f>P17*10/$P$4</f>
        <v>0</v>
      </c>
      <c r="P17" s="77">
        <f>SUM(R17:CJ17)</f>
        <v>0</v>
      </c>
      <c r="Q17" s="80">
        <f>COUNTA(R17:CJ17)</f>
        <v>0</v>
      </c>
      <c r="R17" s="11"/>
      <c r="S17" s="11"/>
      <c r="T17" s="11"/>
      <c r="U17" s="11"/>
      <c r="AK17" s="19"/>
    </row>
    <row r="18" spans="1:37" ht="12.75">
      <c r="A18" s="1" t="s">
        <v>44</v>
      </c>
      <c r="B18" s="35"/>
      <c r="C18" s="25"/>
      <c r="D18" s="62"/>
      <c r="E18" s="31"/>
      <c r="F18" s="62"/>
      <c r="G18" s="122"/>
      <c r="H18" s="156">
        <f t="shared" si="2"/>
        <v>0</v>
      </c>
      <c r="I18" s="153"/>
      <c r="J18" s="17"/>
      <c r="K18" s="17"/>
      <c r="L18" s="17"/>
      <c r="M18" s="17"/>
      <c r="N18" s="17"/>
      <c r="O18" s="90">
        <f t="shared" si="3"/>
        <v>0</v>
      </c>
      <c r="P18" s="77">
        <f t="shared" si="0"/>
        <v>0</v>
      </c>
      <c r="Q18" s="80">
        <f t="shared" si="1"/>
        <v>0</v>
      </c>
      <c r="R18" s="11"/>
      <c r="S18" s="11"/>
      <c r="T18" s="11"/>
      <c r="U18" s="11"/>
      <c r="AK18" s="19"/>
    </row>
    <row r="19" spans="1:59" ht="12.75">
      <c r="A19" s="1" t="s">
        <v>45</v>
      </c>
      <c r="B19" s="35"/>
      <c r="C19" s="25"/>
      <c r="D19" s="62"/>
      <c r="E19" s="31">
        <v>0.42</v>
      </c>
      <c r="F19" s="62">
        <v>0.25</v>
      </c>
      <c r="G19" s="122">
        <v>0.097</v>
      </c>
      <c r="H19" s="156">
        <f t="shared" si="2"/>
        <v>0.0016666666666666668</v>
      </c>
      <c r="I19" s="153">
        <v>0.01</v>
      </c>
      <c r="J19" s="17"/>
      <c r="K19" s="17"/>
      <c r="L19" s="17"/>
      <c r="M19" s="17"/>
      <c r="N19" s="17"/>
      <c r="O19" s="90">
        <f t="shared" si="3"/>
        <v>0.060204695966285374</v>
      </c>
      <c r="P19" s="77">
        <f t="shared" si="0"/>
        <v>4</v>
      </c>
      <c r="Q19" s="80">
        <f t="shared" si="1"/>
        <v>1</v>
      </c>
      <c r="R19" s="11"/>
      <c r="S19" s="11"/>
      <c r="T19" s="11"/>
      <c r="U19" s="11"/>
      <c r="AK19" s="19"/>
      <c r="BG19">
        <v>4</v>
      </c>
    </row>
    <row r="20" spans="1:42" ht="12.75">
      <c r="A20" s="1" t="s">
        <v>46</v>
      </c>
      <c r="B20" s="35"/>
      <c r="C20" s="25"/>
      <c r="D20" s="101" t="s">
        <v>296</v>
      </c>
      <c r="E20" s="102" t="s">
        <v>296</v>
      </c>
      <c r="F20" s="101" t="s">
        <v>296</v>
      </c>
      <c r="G20" s="122"/>
      <c r="H20" s="156">
        <f t="shared" si="2"/>
        <v>0</v>
      </c>
      <c r="I20" s="153"/>
      <c r="J20" s="17"/>
      <c r="K20" s="17"/>
      <c r="L20" s="17"/>
      <c r="M20" s="17"/>
      <c r="N20" s="17"/>
      <c r="O20" s="90">
        <f t="shared" si="3"/>
        <v>0.015051173991571343</v>
      </c>
      <c r="P20" s="77">
        <f t="shared" si="0"/>
        <v>1</v>
      </c>
      <c r="Q20" s="80">
        <f t="shared" si="1"/>
        <v>1</v>
      </c>
      <c r="R20" s="11"/>
      <c r="S20" s="11"/>
      <c r="T20" s="11"/>
      <c r="U20" s="11"/>
      <c r="AK20" s="19"/>
      <c r="AP20">
        <v>1</v>
      </c>
    </row>
    <row r="21" spans="1:37" ht="12.75">
      <c r="A21" s="1" t="s">
        <v>47</v>
      </c>
      <c r="B21" s="35"/>
      <c r="C21" s="25">
        <v>0.01</v>
      </c>
      <c r="D21" s="101" t="s">
        <v>296</v>
      </c>
      <c r="E21" s="31">
        <v>0.01</v>
      </c>
      <c r="F21" s="101" t="s">
        <v>296</v>
      </c>
      <c r="G21" s="122">
        <v>0.01</v>
      </c>
      <c r="H21" s="156">
        <f t="shared" si="2"/>
        <v>0.005673646567628309</v>
      </c>
      <c r="I21" s="153"/>
      <c r="J21" s="17"/>
      <c r="K21" s="17">
        <v>0.018942981625307824</v>
      </c>
      <c r="L21" s="17"/>
      <c r="M21" s="17"/>
      <c r="N21" s="17">
        <v>0.015098897780462027</v>
      </c>
      <c r="O21" s="90">
        <f t="shared" si="3"/>
        <v>0</v>
      </c>
      <c r="P21" s="77">
        <f t="shared" si="0"/>
        <v>0</v>
      </c>
      <c r="Q21" s="80">
        <f t="shared" si="1"/>
        <v>0</v>
      </c>
      <c r="R21" s="11"/>
      <c r="S21" s="11"/>
      <c r="T21" s="11"/>
      <c r="U21" s="11"/>
      <c r="AK21" s="19"/>
    </row>
    <row r="22" spans="1:86" ht="12.75">
      <c r="A22" s="1" t="s">
        <v>48</v>
      </c>
      <c r="B22" s="35">
        <v>28.83</v>
      </c>
      <c r="C22" s="25">
        <v>15.08</v>
      </c>
      <c r="D22" s="62">
        <v>6.53</v>
      </c>
      <c r="E22" s="31">
        <v>22.83</v>
      </c>
      <c r="F22" s="62">
        <v>25.21</v>
      </c>
      <c r="G22" s="122">
        <v>38.40210011778563</v>
      </c>
      <c r="H22" s="156">
        <f t="shared" si="2"/>
        <v>33.5996842376548</v>
      </c>
      <c r="I22" s="153">
        <v>42.23</v>
      </c>
      <c r="J22" s="17">
        <v>53.76</v>
      </c>
      <c r="K22" s="17">
        <v>19.73858685357075</v>
      </c>
      <c r="L22" s="17">
        <v>44.150110375275936</v>
      </c>
      <c r="M22" s="17">
        <v>12.533238787449033</v>
      </c>
      <c r="N22" s="17">
        <v>29.1861694096331</v>
      </c>
      <c r="O22" s="90">
        <f t="shared" si="3"/>
        <v>22.260686333534018</v>
      </c>
      <c r="P22" s="77">
        <f t="shared" si="0"/>
        <v>1479</v>
      </c>
      <c r="Q22" s="80">
        <f t="shared" si="1"/>
        <v>32</v>
      </c>
      <c r="R22" s="11"/>
      <c r="S22" s="11">
        <v>172</v>
      </c>
      <c r="T22" s="11">
        <v>39</v>
      </c>
      <c r="U22" s="11"/>
      <c r="V22">
        <v>3</v>
      </c>
      <c r="X22" s="50"/>
      <c r="Y22" s="50">
        <v>1</v>
      </c>
      <c r="Z22" s="50"/>
      <c r="AA22" s="50">
        <v>38</v>
      </c>
      <c r="AC22">
        <v>18</v>
      </c>
      <c r="AD22">
        <v>5</v>
      </c>
      <c r="AG22">
        <v>87</v>
      </c>
      <c r="AK22" s="19"/>
      <c r="AP22">
        <v>101</v>
      </c>
      <c r="AR22">
        <v>22</v>
      </c>
      <c r="AS22">
        <v>2</v>
      </c>
      <c r="AW22">
        <v>6</v>
      </c>
      <c r="AX22">
        <v>11</v>
      </c>
      <c r="AY22">
        <v>1</v>
      </c>
      <c r="AZ22">
        <v>2</v>
      </c>
      <c r="BE22">
        <v>36</v>
      </c>
      <c r="BI22">
        <v>28</v>
      </c>
      <c r="BJ22">
        <v>6</v>
      </c>
      <c r="BL22">
        <v>12</v>
      </c>
      <c r="BN22">
        <v>20</v>
      </c>
      <c r="BO22">
        <v>16</v>
      </c>
      <c r="BQ22">
        <v>7</v>
      </c>
      <c r="BS22">
        <v>7</v>
      </c>
      <c r="BT22">
        <v>169</v>
      </c>
      <c r="BU22">
        <v>28</v>
      </c>
      <c r="BV22">
        <v>28</v>
      </c>
      <c r="BZ22">
        <v>22</v>
      </c>
      <c r="CB22">
        <v>130</v>
      </c>
      <c r="CD22">
        <v>12</v>
      </c>
      <c r="CE22">
        <v>309</v>
      </c>
      <c r="CF22">
        <v>109</v>
      </c>
      <c r="CH22">
        <v>32</v>
      </c>
    </row>
    <row r="23" spans="1:37" ht="12.75">
      <c r="A23" s="1" t="s">
        <v>348</v>
      </c>
      <c r="B23" s="35"/>
      <c r="C23" s="25"/>
      <c r="D23" s="62"/>
      <c r="E23" s="31"/>
      <c r="F23" s="62"/>
      <c r="G23" s="122"/>
      <c r="H23" s="156">
        <f t="shared" si="2"/>
        <v>0</v>
      </c>
      <c r="I23" s="153"/>
      <c r="J23" s="17"/>
      <c r="K23" s="17"/>
      <c r="L23" s="17"/>
      <c r="M23" s="17"/>
      <c r="N23" s="17"/>
      <c r="O23" s="90">
        <f>P23*10/$P$4</f>
        <v>0</v>
      </c>
      <c r="P23" s="77">
        <f>SUM(R23:CJ23)</f>
        <v>0</v>
      </c>
      <c r="Q23" s="80">
        <f>COUNTA(R23:CJ23)</f>
        <v>0</v>
      </c>
      <c r="R23" s="11"/>
      <c r="S23" s="11"/>
      <c r="T23" s="11"/>
      <c r="U23" s="11"/>
      <c r="X23" s="50"/>
      <c r="Y23" s="50"/>
      <c r="Z23" s="50"/>
      <c r="AA23" s="50"/>
      <c r="AK23" s="19"/>
    </row>
    <row r="24" spans="1:37" ht="12.75">
      <c r="A24" s="1" t="s">
        <v>201</v>
      </c>
      <c r="B24" s="35"/>
      <c r="C24" s="25"/>
      <c r="D24" s="62"/>
      <c r="E24" s="31">
        <v>0.01</v>
      </c>
      <c r="F24" s="62"/>
      <c r="G24" s="121" t="s">
        <v>296</v>
      </c>
      <c r="H24" s="156">
        <f t="shared" si="2"/>
        <v>0</v>
      </c>
      <c r="I24" s="153"/>
      <c r="J24" s="17"/>
      <c r="K24" s="17"/>
      <c r="L24" s="17"/>
      <c r="M24" s="17"/>
      <c r="N24" s="17"/>
      <c r="O24" s="90">
        <f t="shared" si="3"/>
        <v>0</v>
      </c>
      <c r="P24" s="77">
        <f t="shared" si="0"/>
        <v>0</v>
      </c>
      <c r="Q24" s="80">
        <f t="shared" si="1"/>
        <v>0</v>
      </c>
      <c r="R24" s="11"/>
      <c r="S24" s="11"/>
      <c r="T24" s="11"/>
      <c r="U24" s="11"/>
      <c r="AK24" s="19"/>
    </row>
    <row r="25" spans="1:37" ht="12.75">
      <c r="A25" s="1" t="s">
        <v>49</v>
      </c>
      <c r="B25" s="35"/>
      <c r="C25" s="25"/>
      <c r="D25" s="101" t="s">
        <v>296</v>
      </c>
      <c r="E25" s="31"/>
      <c r="F25" s="101" t="s">
        <v>296</v>
      </c>
      <c r="G25" s="122"/>
      <c r="H25" s="156">
        <f t="shared" si="2"/>
        <v>0</v>
      </c>
      <c r="I25" s="153"/>
      <c r="J25" s="17"/>
      <c r="K25" s="17"/>
      <c r="L25" s="17"/>
      <c r="M25" s="17"/>
      <c r="N25" s="17"/>
      <c r="O25" s="90">
        <f t="shared" si="3"/>
        <v>0.015051173991571343</v>
      </c>
      <c r="P25" s="77">
        <f t="shared" si="0"/>
        <v>1</v>
      </c>
      <c r="Q25" s="80">
        <f t="shared" si="1"/>
        <v>1</v>
      </c>
      <c r="R25" s="11"/>
      <c r="S25" s="11"/>
      <c r="T25" s="11"/>
      <c r="U25" s="11"/>
      <c r="AD25">
        <v>1</v>
      </c>
      <c r="AK25" s="19"/>
    </row>
    <row r="26" spans="1:86" ht="12.75">
      <c r="A26" s="1" t="s">
        <v>50</v>
      </c>
      <c r="B26" s="35"/>
      <c r="C26" s="25">
        <v>0.09</v>
      </c>
      <c r="D26" s="62">
        <v>0.05</v>
      </c>
      <c r="E26" s="31">
        <v>0.21</v>
      </c>
      <c r="F26" s="62">
        <v>0.43</v>
      </c>
      <c r="G26" s="122">
        <v>3.5488633686690223</v>
      </c>
      <c r="H26" s="156">
        <f t="shared" si="2"/>
        <v>5.552821562438971</v>
      </c>
      <c r="I26" s="153">
        <v>5.4</v>
      </c>
      <c r="J26" s="17">
        <v>0.24</v>
      </c>
      <c r="K26" s="17">
        <v>11.346845993559386</v>
      </c>
      <c r="L26" s="17">
        <v>0.22075055187637968</v>
      </c>
      <c r="M26" s="17">
        <v>5.389115405070023</v>
      </c>
      <c r="N26" s="17">
        <v>10.72021742412804</v>
      </c>
      <c r="O26" s="90">
        <f t="shared" si="3"/>
        <v>4.575556893437688</v>
      </c>
      <c r="P26" s="77">
        <f t="shared" si="0"/>
        <v>304</v>
      </c>
      <c r="Q26" s="80">
        <f t="shared" si="1"/>
        <v>17</v>
      </c>
      <c r="R26" s="11"/>
      <c r="S26" s="11"/>
      <c r="T26" s="11">
        <v>29</v>
      </c>
      <c r="U26" s="11"/>
      <c r="Z26">
        <v>5</v>
      </c>
      <c r="AC26">
        <v>18</v>
      </c>
      <c r="AD26">
        <v>35</v>
      </c>
      <c r="AK26" s="19"/>
      <c r="AP26">
        <v>7</v>
      </c>
      <c r="AR26">
        <v>2</v>
      </c>
      <c r="AT26">
        <v>1</v>
      </c>
      <c r="AW26">
        <v>15</v>
      </c>
      <c r="AX26">
        <v>7</v>
      </c>
      <c r="BE26">
        <v>2</v>
      </c>
      <c r="BI26">
        <v>21</v>
      </c>
      <c r="BJ26">
        <v>2</v>
      </c>
      <c r="BQ26">
        <v>15</v>
      </c>
      <c r="BZ26">
        <v>14</v>
      </c>
      <c r="CB26">
        <v>23</v>
      </c>
      <c r="CE26">
        <v>104</v>
      </c>
      <c r="CH26">
        <v>4</v>
      </c>
    </row>
    <row r="27" spans="1:37" ht="12.75">
      <c r="A27" s="1" t="s">
        <v>51</v>
      </c>
      <c r="B27" s="35"/>
      <c r="C27" s="25">
        <v>0.02</v>
      </c>
      <c r="D27" s="101" t="s">
        <v>296</v>
      </c>
      <c r="E27" s="31"/>
      <c r="F27" s="62">
        <v>0.01</v>
      </c>
      <c r="G27" s="122">
        <v>0.02347232037691402</v>
      </c>
      <c r="H27" s="156">
        <f t="shared" si="2"/>
        <v>0.047549448890231015</v>
      </c>
      <c r="I27" s="153"/>
      <c r="J27" s="17">
        <v>0.24</v>
      </c>
      <c r="K27" s="17"/>
      <c r="L27" s="17"/>
      <c r="M27" s="17"/>
      <c r="N27" s="17">
        <v>0.045296693341386085</v>
      </c>
      <c r="O27" s="90">
        <f t="shared" si="3"/>
        <v>0</v>
      </c>
      <c r="P27" s="77">
        <f t="shared" si="0"/>
        <v>0</v>
      </c>
      <c r="Q27" s="80">
        <f t="shared" si="1"/>
        <v>0</v>
      </c>
      <c r="R27" s="11"/>
      <c r="S27" s="11"/>
      <c r="T27" s="11"/>
      <c r="U27" s="11"/>
      <c r="AK27" s="19"/>
    </row>
    <row r="28" spans="1:37" ht="12.75">
      <c r="A28" s="1" t="s">
        <v>52</v>
      </c>
      <c r="B28" s="35"/>
      <c r="C28" s="25">
        <v>0.06</v>
      </c>
      <c r="D28" s="62">
        <v>0.02</v>
      </c>
      <c r="E28" s="31">
        <v>0.11</v>
      </c>
      <c r="F28" s="62">
        <v>0.09</v>
      </c>
      <c r="G28" s="122">
        <v>0.033900094108402244</v>
      </c>
      <c r="H28" s="156">
        <f t="shared" si="2"/>
        <v>0.02021096978833231</v>
      </c>
      <c r="I28" s="153"/>
      <c r="J28" s="17"/>
      <c r="K28" s="17">
        <v>0.03788596325061565</v>
      </c>
      <c r="L28" s="17"/>
      <c r="M28" s="17">
        <v>0.05318205991845417</v>
      </c>
      <c r="N28" s="17">
        <v>0.030197795560924053</v>
      </c>
      <c r="O28" s="90">
        <f t="shared" si="3"/>
        <v>0.030102347983142687</v>
      </c>
      <c r="P28" s="77">
        <f t="shared" si="0"/>
        <v>2</v>
      </c>
      <c r="Q28" s="80">
        <f t="shared" si="1"/>
        <v>1</v>
      </c>
      <c r="R28" s="11"/>
      <c r="S28" s="11"/>
      <c r="T28" s="11"/>
      <c r="U28" s="11"/>
      <c r="AA28">
        <v>2</v>
      </c>
      <c r="AK28" s="19"/>
    </row>
    <row r="29" spans="1:37" ht="12.75" customHeight="1">
      <c r="A29" s="1" t="s">
        <v>53</v>
      </c>
      <c r="B29" s="35"/>
      <c r="C29" s="25">
        <v>0.39</v>
      </c>
      <c r="D29" s="62">
        <v>0.04</v>
      </c>
      <c r="E29" s="31">
        <v>0.08</v>
      </c>
      <c r="F29" s="62">
        <v>0.08</v>
      </c>
      <c r="G29" s="122">
        <v>0.038</v>
      </c>
      <c r="H29" s="156">
        <f t="shared" si="2"/>
        <v>1.97947808932917</v>
      </c>
      <c r="I29" s="153"/>
      <c r="J29" s="17">
        <v>0.34</v>
      </c>
      <c r="K29" s="17">
        <v>0.05682894487592347</v>
      </c>
      <c r="L29" s="17">
        <v>11.037527593818984</v>
      </c>
      <c r="M29" s="17">
        <v>0.33681971281687645</v>
      </c>
      <c r="N29" s="17">
        <v>0.10569228446323418</v>
      </c>
      <c r="O29" s="90">
        <f t="shared" si="3"/>
        <v>2.1222155328115595</v>
      </c>
      <c r="P29" s="77">
        <f t="shared" si="0"/>
        <v>141</v>
      </c>
      <c r="Q29" s="80">
        <f t="shared" si="1"/>
        <v>1</v>
      </c>
      <c r="R29" s="11"/>
      <c r="S29" s="11"/>
      <c r="T29" s="11"/>
      <c r="U29" s="11"/>
      <c r="AA29">
        <v>141</v>
      </c>
      <c r="AK29" s="19"/>
    </row>
    <row r="30" spans="1:37" ht="12.75" customHeight="1">
      <c r="A30" s="1" t="s">
        <v>54</v>
      </c>
      <c r="B30" s="35"/>
      <c r="C30" s="25"/>
      <c r="D30" s="62"/>
      <c r="E30" s="102" t="s">
        <v>296</v>
      </c>
      <c r="F30" s="101" t="s">
        <v>296</v>
      </c>
      <c r="G30" s="121" t="s">
        <v>296</v>
      </c>
      <c r="H30" s="156">
        <f t="shared" si="2"/>
        <v>0.005582462850582278</v>
      </c>
      <c r="I30" s="153"/>
      <c r="J30" s="17"/>
      <c r="K30" s="17"/>
      <c r="L30" s="17">
        <v>0.01839587932303164</v>
      </c>
      <c r="M30" s="17"/>
      <c r="N30" s="17">
        <v>0.015098897780462027</v>
      </c>
      <c r="O30" s="90">
        <f t="shared" si="3"/>
        <v>0</v>
      </c>
      <c r="P30" s="77">
        <f t="shared" si="0"/>
        <v>0</v>
      </c>
      <c r="Q30" s="80">
        <f t="shared" si="1"/>
        <v>0</v>
      </c>
      <c r="R30" s="11"/>
      <c r="S30" s="11"/>
      <c r="T30" s="11"/>
      <c r="U30" s="11"/>
      <c r="AK30" s="19"/>
    </row>
    <row r="31" spans="1:37" ht="12.75">
      <c r="A31" s="1" t="s">
        <v>55</v>
      </c>
      <c r="B31" s="35"/>
      <c r="C31" s="25">
        <v>0.01</v>
      </c>
      <c r="D31" s="62">
        <v>0.13</v>
      </c>
      <c r="E31" s="31"/>
      <c r="F31" s="62"/>
      <c r="G31" s="122">
        <v>0.023889281507656065</v>
      </c>
      <c r="H31" s="156">
        <f t="shared" si="2"/>
        <v>0.028491532585768822</v>
      </c>
      <c r="I31" s="153">
        <v>0.01</v>
      </c>
      <c r="J31" s="17">
        <v>0.05</v>
      </c>
      <c r="K31" s="17"/>
      <c r="L31" s="17"/>
      <c r="M31" s="17">
        <v>0.03545470661230278</v>
      </c>
      <c r="N31" s="17">
        <v>0.07549448890231014</v>
      </c>
      <c r="O31" s="90">
        <f t="shared" si="3"/>
        <v>0.2709211318482842</v>
      </c>
      <c r="P31" s="77">
        <f t="shared" si="0"/>
        <v>18</v>
      </c>
      <c r="Q31" s="80">
        <f t="shared" si="1"/>
        <v>1</v>
      </c>
      <c r="R31" s="11"/>
      <c r="S31" s="11"/>
      <c r="T31" s="11"/>
      <c r="U31" s="11"/>
      <c r="AA31">
        <v>18</v>
      </c>
      <c r="AK31" s="19"/>
    </row>
    <row r="32" spans="1:37" ht="12.75">
      <c r="A32" s="1" t="s">
        <v>56</v>
      </c>
      <c r="B32" s="35"/>
      <c r="C32" s="25">
        <v>0.07</v>
      </c>
      <c r="D32" s="62"/>
      <c r="E32" s="31">
        <v>0.01</v>
      </c>
      <c r="F32" s="101" t="s">
        <v>296</v>
      </c>
      <c r="G32" s="122">
        <v>0.020999999999999998</v>
      </c>
      <c r="H32" s="156">
        <f t="shared" si="2"/>
        <v>0.12019439423983806</v>
      </c>
      <c r="I32" s="153"/>
      <c r="J32" s="17">
        <v>0.44</v>
      </c>
      <c r="K32" s="17">
        <v>0.2273157795036939</v>
      </c>
      <c r="L32" s="17">
        <v>0.01839587932303164</v>
      </c>
      <c r="M32" s="17">
        <v>0.03545470661230278</v>
      </c>
      <c r="N32" s="17"/>
      <c r="O32" s="90">
        <f t="shared" si="3"/>
        <v>0.015051173991571343</v>
      </c>
      <c r="P32" s="77">
        <f t="shared" si="0"/>
        <v>1</v>
      </c>
      <c r="Q32" s="80">
        <f t="shared" si="1"/>
        <v>1</v>
      </c>
      <c r="R32" s="11"/>
      <c r="S32" s="11"/>
      <c r="T32" s="11"/>
      <c r="U32" s="11"/>
      <c r="AA32">
        <v>1</v>
      </c>
      <c r="AK32" s="19"/>
    </row>
    <row r="33" spans="1:83" ht="12.75">
      <c r="A33" s="1" t="s">
        <v>57</v>
      </c>
      <c r="B33" s="35"/>
      <c r="C33" s="25">
        <v>0.15</v>
      </c>
      <c r="D33" s="62">
        <v>0.39</v>
      </c>
      <c r="E33" s="31">
        <v>0.22</v>
      </c>
      <c r="F33" s="62">
        <v>1.18</v>
      </c>
      <c r="G33" s="122">
        <v>2.9256808009422857</v>
      </c>
      <c r="H33" s="156">
        <f t="shared" si="2"/>
        <v>5.786109569773952</v>
      </c>
      <c r="I33" s="153">
        <v>1.8</v>
      </c>
      <c r="J33" s="17">
        <v>8.9</v>
      </c>
      <c r="K33" s="17">
        <v>5.39874976321273</v>
      </c>
      <c r="L33" s="17">
        <v>3.2560706401766004</v>
      </c>
      <c r="M33" s="17">
        <v>6.966849849317496</v>
      </c>
      <c r="N33" s="17">
        <v>8.394987165936888</v>
      </c>
      <c r="O33" s="90">
        <f t="shared" si="3"/>
        <v>6.411800120409392</v>
      </c>
      <c r="P33" s="77">
        <f t="shared" si="0"/>
        <v>426</v>
      </c>
      <c r="Q33" s="80">
        <f t="shared" si="1"/>
        <v>23</v>
      </c>
      <c r="R33" s="11"/>
      <c r="S33" s="11">
        <v>2</v>
      </c>
      <c r="T33" s="11">
        <v>11</v>
      </c>
      <c r="U33" s="11"/>
      <c r="Z33">
        <v>8</v>
      </c>
      <c r="AA33">
        <v>75</v>
      </c>
      <c r="AC33">
        <v>37</v>
      </c>
      <c r="AD33">
        <v>22</v>
      </c>
      <c r="AG33">
        <v>10</v>
      </c>
      <c r="AK33" s="19"/>
      <c r="AP33">
        <v>11</v>
      </c>
      <c r="AR33">
        <v>8</v>
      </c>
      <c r="AT33">
        <v>24</v>
      </c>
      <c r="AW33">
        <v>18</v>
      </c>
      <c r="AX33">
        <v>48</v>
      </c>
      <c r="AY33">
        <v>5</v>
      </c>
      <c r="AZ33">
        <v>1</v>
      </c>
      <c r="BE33">
        <v>5</v>
      </c>
      <c r="BH33">
        <v>1</v>
      </c>
      <c r="BI33">
        <v>11</v>
      </c>
      <c r="BJ33">
        <v>18</v>
      </c>
      <c r="BK33">
        <v>4</v>
      </c>
      <c r="BQ33">
        <v>24</v>
      </c>
      <c r="BZ33">
        <v>11</v>
      </c>
      <c r="CB33">
        <v>70</v>
      </c>
      <c r="CE33">
        <v>2</v>
      </c>
    </row>
    <row r="34" spans="1:69" ht="12.75">
      <c r="A34" s="1" t="s">
        <v>58</v>
      </c>
      <c r="B34" s="35"/>
      <c r="C34" s="25"/>
      <c r="D34" s="62">
        <v>0.03</v>
      </c>
      <c r="E34" s="31"/>
      <c r="F34" s="101" t="s">
        <v>296</v>
      </c>
      <c r="G34" s="122">
        <v>0.06747232037691402</v>
      </c>
      <c r="H34" s="156">
        <f t="shared" si="2"/>
        <v>0.15456291277319367</v>
      </c>
      <c r="I34" s="153">
        <v>0.01</v>
      </c>
      <c r="J34" s="17">
        <v>0.02</v>
      </c>
      <c r="K34" s="17">
        <v>0.1515438530024626</v>
      </c>
      <c r="L34" s="17"/>
      <c r="M34" s="17">
        <v>0.5495479524906931</v>
      </c>
      <c r="N34" s="17">
        <v>0.19628567114600637</v>
      </c>
      <c r="O34" s="90">
        <f t="shared" si="3"/>
        <v>0.571944611679711</v>
      </c>
      <c r="P34" s="77">
        <f t="shared" si="0"/>
        <v>38</v>
      </c>
      <c r="Q34" s="80">
        <f t="shared" si="1"/>
        <v>5</v>
      </c>
      <c r="R34" s="11"/>
      <c r="S34" s="11"/>
      <c r="T34" s="11">
        <v>1</v>
      </c>
      <c r="U34" s="11"/>
      <c r="AC34">
        <v>3</v>
      </c>
      <c r="AD34">
        <v>9</v>
      </c>
      <c r="AK34" s="19"/>
      <c r="AX34">
        <v>17</v>
      </c>
      <c r="BQ34">
        <v>8</v>
      </c>
    </row>
    <row r="35" spans="1:37" ht="12.75">
      <c r="A35" s="1" t="s">
        <v>59</v>
      </c>
      <c r="B35" s="35"/>
      <c r="C35" s="25"/>
      <c r="D35" s="62">
        <v>0.02</v>
      </c>
      <c r="E35" s="31">
        <v>0.16</v>
      </c>
      <c r="F35" s="63">
        <v>0.1</v>
      </c>
      <c r="G35" s="122">
        <v>0.009944640753828034</v>
      </c>
      <c r="H35" s="156">
        <f t="shared" si="2"/>
        <v>0.1339015425873691</v>
      </c>
      <c r="I35" s="153">
        <v>0.01</v>
      </c>
      <c r="J35" s="17">
        <v>0.1</v>
      </c>
      <c r="K35" s="17">
        <v>0.3788596325061565</v>
      </c>
      <c r="L35" s="17">
        <v>0.09197939661515821</v>
      </c>
      <c r="M35" s="17">
        <v>0.17727353306151392</v>
      </c>
      <c r="N35" s="17">
        <v>0.045296693341386085</v>
      </c>
      <c r="O35" s="90">
        <f t="shared" si="3"/>
        <v>0.09030704394942805</v>
      </c>
      <c r="P35" s="77">
        <f t="shared" si="0"/>
        <v>6</v>
      </c>
      <c r="Q35" s="80">
        <f t="shared" si="1"/>
        <v>1</v>
      </c>
      <c r="R35" s="11"/>
      <c r="S35" s="11"/>
      <c r="T35" s="11"/>
      <c r="U35" s="11"/>
      <c r="AA35">
        <v>6</v>
      </c>
      <c r="AK35" s="19"/>
    </row>
    <row r="36" spans="1:86" ht="12.75">
      <c r="A36" s="1" t="s">
        <v>60</v>
      </c>
      <c r="B36" s="35">
        <v>1.93</v>
      </c>
      <c r="C36" s="25">
        <v>0.56</v>
      </c>
      <c r="D36" s="62">
        <v>3.11</v>
      </c>
      <c r="E36" s="31">
        <v>7.42</v>
      </c>
      <c r="F36" s="62">
        <v>13.01</v>
      </c>
      <c r="G36" s="122">
        <v>12.747590106007067</v>
      </c>
      <c r="H36" s="156">
        <f t="shared" si="2"/>
        <v>20.427961201954016</v>
      </c>
      <c r="I36" s="153">
        <v>8.46</v>
      </c>
      <c r="J36" s="17">
        <v>1.68</v>
      </c>
      <c r="K36" s="17">
        <v>19.283955294563366</v>
      </c>
      <c r="L36" s="17">
        <v>16.37233259749816</v>
      </c>
      <c r="M36" s="17">
        <v>32.848785676298526</v>
      </c>
      <c r="N36" s="17">
        <v>43.922693643364035</v>
      </c>
      <c r="O36" s="90">
        <f t="shared" si="3"/>
        <v>25.391330523780855</v>
      </c>
      <c r="P36" s="77">
        <f t="shared" si="0"/>
        <v>1687</v>
      </c>
      <c r="Q36" s="80">
        <f t="shared" si="1"/>
        <v>31</v>
      </c>
      <c r="R36" s="11">
        <v>12</v>
      </c>
      <c r="S36" s="11">
        <v>38</v>
      </c>
      <c r="T36" s="11">
        <v>65</v>
      </c>
      <c r="U36" s="11"/>
      <c r="V36">
        <v>19</v>
      </c>
      <c r="X36" s="50"/>
      <c r="Y36" s="50"/>
      <c r="Z36" s="50">
        <v>251</v>
      </c>
      <c r="AA36" s="50">
        <v>16</v>
      </c>
      <c r="AC36" s="50">
        <v>95</v>
      </c>
      <c r="AD36" s="50">
        <v>70</v>
      </c>
      <c r="AG36">
        <v>13</v>
      </c>
      <c r="AK36" s="19"/>
      <c r="AP36">
        <v>44</v>
      </c>
      <c r="AR36">
        <v>187</v>
      </c>
      <c r="AS36">
        <v>15</v>
      </c>
      <c r="AT36">
        <v>30</v>
      </c>
      <c r="AW36">
        <v>45</v>
      </c>
      <c r="AX36">
        <v>58</v>
      </c>
      <c r="AZ36">
        <v>160</v>
      </c>
      <c r="BA36">
        <v>13</v>
      </c>
      <c r="BE36">
        <v>35</v>
      </c>
      <c r="BH36">
        <v>105</v>
      </c>
      <c r="BI36">
        <v>25</v>
      </c>
      <c r="BJ36">
        <v>32</v>
      </c>
      <c r="BK36">
        <v>32</v>
      </c>
      <c r="BL36">
        <v>2</v>
      </c>
      <c r="BQ36">
        <v>130</v>
      </c>
      <c r="BT36">
        <v>13</v>
      </c>
      <c r="BZ36">
        <v>61</v>
      </c>
      <c r="CB36">
        <v>50</v>
      </c>
      <c r="CC36">
        <v>20</v>
      </c>
      <c r="CE36">
        <v>39</v>
      </c>
      <c r="CF36">
        <v>1</v>
      </c>
      <c r="CH36">
        <v>11</v>
      </c>
    </row>
    <row r="37" spans="1:86" ht="12.75">
      <c r="A37" s="1" t="s">
        <v>61</v>
      </c>
      <c r="B37" s="35"/>
      <c r="C37" s="25">
        <v>0.01</v>
      </c>
      <c r="D37" s="101" t="s">
        <v>296</v>
      </c>
      <c r="E37" s="102" t="s">
        <v>296</v>
      </c>
      <c r="F37" s="62">
        <v>0.15</v>
      </c>
      <c r="G37" s="122">
        <v>0.5064499411071848</v>
      </c>
      <c r="H37" s="156">
        <f t="shared" si="2"/>
        <v>1.2146606462639065</v>
      </c>
      <c r="I37" s="153">
        <v>0.4291845493562232</v>
      </c>
      <c r="J37" s="17">
        <v>0.6</v>
      </c>
      <c r="K37" s="17">
        <v>1.6859253646523964</v>
      </c>
      <c r="L37" s="17">
        <v>1.2509197939661516</v>
      </c>
      <c r="M37" s="17">
        <v>1.223187378124446</v>
      </c>
      <c r="N37" s="17">
        <v>2.098746791484222</v>
      </c>
      <c r="O37" s="90">
        <f t="shared" si="3"/>
        <v>1.1890427453341361</v>
      </c>
      <c r="P37" s="77">
        <v>79</v>
      </c>
      <c r="Q37" s="80">
        <v>28</v>
      </c>
      <c r="R37" s="11"/>
      <c r="S37" s="11">
        <v>15</v>
      </c>
      <c r="T37" s="11">
        <v>5</v>
      </c>
      <c r="U37" s="11"/>
      <c r="AA37">
        <v>4</v>
      </c>
      <c r="AD37">
        <v>7</v>
      </c>
      <c r="AF37">
        <v>1</v>
      </c>
      <c r="AI37">
        <v>1</v>
      </c>
      <c r="AK37" s="19"/>
      <c r="AL37">
        <v>4</v>
      </c>
      <c r="AN37">
        <v>1</v>
      </c>
      <c r="AO37">
        <v>2</v>
      </c>
      <c r="AR37">
        <v>2</v>
      </c>
      <c r="AS37">
        <v>2</v>
      </c>
      <c r="AT37">
        <v>1</v>
      </c>
      <c r="AW37">
        <v>2</v>
      </c>
      <c r="AX37">
        <v>4</v>
      </c>
      <c r="AY37">
        <v>1</v>
      </c>
      <c r="AZ37">
        <v>2</v>
      </c>
      <c r="BA37">
        <v>1</v>
      </c>
      <c r="BH37">
        <v>1</v>
      </c>
      <c r="BI37">
        <v>4</v>
      </c>
      <c r="BL37">
        <v>1</v>
      </c>
      <c r="BQ37">
        <v>2</v>
      </c>
      <c r="BR37">
        <v>1</v>
      </c>
      <c r="BS37">
        <v>1</v>
      </c>
      <c r="BT37">
        <v>1</v>
      </c>
      <c r="CB37">
        <v>1</v>
      </c>
      <c r="CC37">
        <v>1</v>
      </c>
      <c r="CF37">
        <v>6</v>
      </c>
      <c r="CH37">
        <v>5</v>
      </c>
    </row>
    <row r="38" spans="1:86" ht="12.75">
      <c r="A38" s="1" t="s">
        <v>62</v>
      </c>
      <c r="B38" s="35">
        <v>0.09</v>
      </c>
      <c r="C38" s="25">
        <v>0.11</v>
      </c>
      <c r="D38" s="62">
        <v>0.17</v>
      </c>
      <c r="E38" s="31">
        <v>0.18</v>
      </c>
      <c r="F38" s="62">
        <v>0.12</v>
      </c>
      <c r="G38" s="122">
        <v>0.14077856301531216</v>
      </c>
      <c r="H38" s="156">
        <f t="shared" si="2"/>
        <v>0.1976190777080412</v>
      </c>
      <c r="I38" s="153">
        <v>0.19</v>
      </c>
      <c r="J38" s="17">
        <v>0.18</v>
      </c>
      <c r="K38" s="17">
        <v>0.11365788975184694</v>
      </c>
      <c r="L38" s="17">
        <v>0.3311258278145695</v>
      </c>
      <c r="M38" s="17">
        <v>0.1595461797553625</v>
      </c>
      <c r="N38" s="17">
        <v>0.21138456892646837</v>
      </c>
      <c r="O38" s="90">
        <f t="shared" si="3"/>
        <v>0.16556291390728478</v>
      </c>
      <c r="P38" s="181">
        <v>11</v>
      </c>
      <c r="Q38" s="182">
        <v>10</v>
      </c>
      <c r="R38" s="11"/>
      <c r="S38" s="11"/>
      <c r="T38" s="11">
        <v>1</v>
      </c>
      <c r="U38" s="11"/>
      <c r="Y38">
        <v>1</v>
      </c>
      <c r="AG38">
        <v>1</v>
      </c>
      <c r="AI38">
        <v>2</v>
      </c>
      <c r="AK38" s="19"/>
      <c r="AM38">
        <v>1</v>
      </c>
      <c r="AP38">
        <v>1</v>
      </c>
      <c r="BF38">
        <v>1</v>
      </c>
      <c r="BT38">
        <v>1</v>
      </c>
      <c r="CH38">
        <v>1</v>
      </c>
    </row>
    <row r="39" spans="1:87" ht="12.75">
      <c r="A39" s="1" t="s">
        <v>63</v>
      </c>
      <c r="B39" s="35">
        <v>0.17</v>
      </c>
      <c r="C39" s="25">
        <v>0.24</v>
      </c>
      <c r="D39" s="62">
        <v>0.21</v>
      </c>
      <c r="E39" s="31">
        <v>0.24</v>
      </c>
      <c r="F39" s="63">
        <v>0.2</v>
      </c>
      <c r="G39" s="122">
        <v>0.2301401648998822</v>
      </c>
      <c r="H39" s="156">
        <f t="shared" si="2"/>
        <v>0.26250936682162435</v>
      </c>
      <c r="I39" s="153">
        <v>0.214592274678112</v>
      </c>
      <c r="J39" s="17">
        <v>0.28</v>
      </c>
      <c r="K39" s="17">
        <v>0.18942981625307825</v>
      </c>
      <c r="L39" s="17">
        <v>0.20235467255334805</v>
      </c>
      <c r="M39" s="17">
        <v>0.26591029959227086</v>
      </c>
      <c r="N39" s="17">
        <v>0.42276913785293674</v>
      </c>
      <c r="O39" s="90">
        <f t="shared" si="3"/>
        <v>0.1806140878988561</v>
      </c>
      <c r="P39" s="77">
        <f t="shared" si="0"/>
        <v>12</v>
      </c>
      <c r="Q39" s="80">
        <f t="shared" si="1"/>
        <v>12</v>
      </c>
      <c r="R39" s="11"/>
      <c r="S39" s="11"/>
      <c r="T39" s="11"/>
      <c r="U39" s="11"/>
      <c r="X39">
        <v>1</v>
      </c>
      <c r="AD39">
        <v>1</v>
      </c>
      <c r="AF39">
        <v>1</v>
      </c>
      <c r="AK39" s="19"/>
      <c r="AM39">
        <v>1</v>
      </c>
      <c r="AU39">
        <v>1</v>
      </c>
      <c r="AV39">
        <v>1</v>
      </c>
      <c r="BJ39">
        <v>1</v>
      </c>
      <c r="BO39">
        <v>1</v>
      </c>
      <c r="BS39">
        <v>1</v>
      </c>
      <c r="BT39">
        <v>1</v>
      </c>
      <c r="CA39">
        <v>1</v>
      </c>
      <c r="CI39">
        <v>1</v>
      </c>
    </row>
    <row r="40" spans="1:37" ht="12.75">
      <c r="A40" s="1" t="s">
        <v>406</v>
      </c>
      <c r="B40" s="104" t="s">
        <v>296</v>
      </c>
      <c r="C40" s="25"/>
      <c r="D40" s="101" t="s">
        <v>296</v>
      </c>
      <c r="E40" s="31"/>
      <c r="F40" s="179" t="s">
        <v>296</v>
      </c>
      <c r="G40" s="121"/>
      <c r="H40" s="156">
        <f t="shared" si="2"/>
        <v>0</v>
      </c>
      <c r="I40" s="153"/>
      <c r="J40" s="17"/>
      <c r="K40" s="17"/>
      <c r="L40" s="17"/>
      <c r="M40" s="17"/>
      <c r="N40" s="17"/>
      <c r="O40" s="90">
        <f>P40*10/$P$4</f>
        <v>0.015051173991571343</v>
      </c>
      <c r="P40" s="77">
        <f>SUM(R40:CJ40)</f>
        <v>1</v>
      </c>
      <c r="Q40" s="80">
        <f>COUNTA(R40:CJ40)</f>
        <v>1</v>
      </c>
      <c r="R40" s="11"/>
      <c r="S40" s="11">
        <v>1</v>
      </c>
      <c r="T40" s="11"/>
      <c r="U40" s="11"/>
      <c r="AK40" s="19"/>
    </row>
    <row r="41" spans="1:71" ht="12.75">
      <c r="A41" s="1" t="s">
        <v>64</v>
      </c>
      <c r="B41" s="35"/>
      <c r="C41" s="25">
        <v>0.01</v>
      </c>
      <c r="D41" s="101" t="s">
        <v>296</v>
      </c>
      <c r="E41" s="31">
        <v>0.01</v>
      </c>
      <c r="F41" s="62"/>
      <c r="G41" s="122">
        <v>0.04377856301531213</v>
      </c>
      <c r="H41" s="156">
        <f t="shared" si="2"/>
        <v>0.04921250243496542</v>
      </c>
      <c r="I41" s="153">
        <v>0.1</v>
      </c>
      <c r="J41" s="17"/>
      <c r="K41" s="17">
        <v>0.0757719265012313</v>
      </c>
      <c r="L41" s="17">
        <v>0.01839587932303164</v>
      </c>
      <c r="M41" s="17">
        <v>0.07090941322460556</v>
      </c>
      <c r="N41" s="17">
        <v>0.030197795560924053</v>
      </c>
      <c r="O41" s="90">
        <f t="shared" si="3"/>
        <v>0.060204695966285374</v>
      </c>
      <c r="P41" s="77">
        <f t="shared" si="0"/>
        <v>4</v>
      </c>
      <c r="Q41" s="80">
        <f t="shared" si="1"/>
        <v>2</v>
      </c>
      <c r="R41" s="11"/>
      <c r="S41" s="11"/>
      <c r="T41" s="11"/>
      <c r="U41" s="11"/>
      <c r="AB41" s="19"/>
      <c r="AC41" s="19"/>
      <c r="AD41">
        <v>2</v>
      </c>
      <c r="AK41" s="19"/>
      <c r="BS41">
        <v>2</v>
      </c>
    </row>
    <row r="42" spans="1:37" ht="12.75">
      <c r="A42" s="1" t="s">
        <v>65</v>
      </c>
      <c r="B42" s="35">
        <v>0.01</v>
      </c>
      <c r="C42" s="103" t="s">
        <v>296</v>
      </c>
      <c r="D42" s="62"/>
      <c r="E42" s="31">
        <v>0.01</v>
      </c>
      <c r="F42" s="62"/>
      <c r="G42" s="122">
        <v>0.01178937561605831</v>
      </c>
      <c r="H42" s="156">
        <f t="shared" si="2"/>
        <v>0.016894708929493216</v>
      </c>
      <c r="I42" s="153">
        <v>0.030656039239730228</v>
      </c>
      <c r="J42" s="17"/>
      <c r="K42" s="17">
        <v>0.03788596325061565</v>
      </c>
      <c r="L42" s="17"/>
      <c r="M42" s="17">
        <v>0.01772735330615139</v>
      </c>
      <c r="N42" s="17">
        <v>0.015098897780462027</v>
      </c>
      <c r="O42" s="90">
        <f t="shared" si="3"/>
        <v>0.015051173991571343</v>
      </c>
      <c r="P42" s="77">
        <f t="shared" si="0"/>
        <v>1</v>
      </c>
      <c r="Q42" s="80">
        <f t="shared" si="1"/>
        <v>1</v>
      </c>
      <c r="R42" s="11">
        <v>1</v>
      </c>
      <c r="S42" s="11"/>
      <c r="T42" s="11"/>
      <c r="U42" s="11"/>
      <c r="AK42" s="19"/>
    </row>
    <row r="43" spans="1:47" ht="12.75">
      <c r="A43" s="1" t="s">
        <v>66</v>
      </c>
      <c r="B43" s="35"/>
      <c r="C43" s="103" t="s">
        <v>296</v>
      </c>
      <c r="D43" s="62">
        <v>0.01</v>
      </c>
      <c r="E43" s="31">
        <v>0.01</v>
      </c>
      <c r="F43" s="62">
        <v>0.02</v>
      </c>
      <c r="G43" s="122">
        <v>0.021472320376914013</v>
      </c>
      <c r="H43" s="156">
        <f t="shared" si="2"/>
        <v>0.03736891558853523</v>
      </c>
      <c r="I43" s="153">
        <v>0.04</v>
      </c>
      <c r="J43" s="17">
        <v>0.03</v>
      </c>
      <c r="K43" s="17">
        <v>0.018942981625307824</v>
      </c>
      <c r="L43" s="17">
        <v>0.03679175864606328</v>
      </c>
      <c r="M43" s="17">
        <v>0.05318205991845417</v>
      </c>
      <c r="N43" s="17">
        <v>0.045296693341386085</v>
      </c>
      <c r="O43" s="90">
        <f t="shared" si="3"/>
        <v>0.030102347983142687</v>
      </c>
      <c r="P43" s="181">
        <f t="shared" si="0"/>
        <v>2</v>
      </c>
      <c r="Q43" s="182">
        <f t="shared" si="1"/>
        <v>2</v>
      </c>
      <c r="R43" s="11"/>
      <c r="S43" s="11"/>
      <c r="T43" s="11"/>
      <c r="U43" s="11"/>
      <c r="AK43" s="19"/>
      <c r="AP43">
        <v>1</v>
      </c>
      <c r="AU43">
        <v>1</v>
      </c>
    </row>
    <row r="44" spans="1:37" ht="12.75">
      <c r="A44" s="1" t="s">
        <v>257</v>
      </c>
      <c r="B44" s="35"/>
      <c r="C44" s="25"/>
      <c r="D44" s="62"/>
      <c r="E44" s="31"/>
      <c r="F44" s="62"/>
      <c r="G44" s="121" t="s">
        <v>296</v>
      </c>
      <c r="H44" s="156">
        <f t="shared" si="2"/>
        <v>0.0025164829634103376</v>
      </c>
      <c r="I44" s="153"/>
      <c r="J44" s="17"/>
      <c r="K44" s="17"/>
      <c r="L44" s="17"/>
      <c r="M44" s="17"/>
      <c r="N44" s="17">
        <v>0.015098897780462027</v>
      </c>
      <c r="O44" s="90">
        <f t="shared" si="3"/>
        <v>0.015051173991571343</v>
      </c>
      <c r="P44" s="181">
        <v>1</v>
      </c>
      <c r="Q44" s="182">
        <v>1</v>
      </c>
      <c r="R44" s="11"/>
      <c r="S44" s="11"/>
      <c r="T44" s="11"/>
      <c r="U44" s="11"/>
      <c r="AA44">
        <v>1</v>
      </c>
      <c r="AK44" s="19"/>
    </row>
    <row r="45" spans="1:37" ht="12.75">
      <c r="A45" s="1" t="s">
        <v>67</v>
      </c>
      <c r="B45" s="35">
        <v>0.04</v>
      </c>
      <c r="C45" s="25">
        <v>0.03</v>
      </c>
      <c r="D45" s="62">
        <v>0.01</v>
      </c>
      <c r="E45" s="102" t="s">
        <v>296</v>
      </c>
      <c r="F45" s="101" t="s">
        <v>296</v>
      </c>
      <c r="G45" s="122">
        <v>0.008889281507656065</v>
      </c>
      <c r="H45" s="156">
        <f t="shared" si="2"/>
        <v>0.002954558884358565</v>
      </c>
      <c r="I45" s="153"/>
      <c r="J45" s="17"/>
      <c r="K45" s="17"/>
      <c r="L45" s="17"/>
      <c r="M45" s="17">
        <v>0.01772735330615139</v>
      </c>
      <c r="N45" s="17"/>
      <c r="O45" s="90">
        <f t="shared" si="3"/>
        <v>0.015051173991571343</v>
      </c>
      <c r="P45" s="77">
        <f t="shared" si="0"/>
        <v>1</v>
      </c>
      <c r="Q45" s="80">
        <f t="shared" si="1"/>
        <v>1</v>
      </c>
      <c r="R45" s="11">
        <v>1</v>
      </c>
      <c r="S45" s="11"/>
      <c r="T45" s="11"/>
      <c r="U45" s="11"/>
      <c r="AK45" s="19"/>
    </row>
    <row r="46" spans="1:55" ht="12.75">
      <c r="A46" s="1" t="s">
        <v>68</v>
      </c>
      <c r="B46" s="35">
        <v>0.03</v>
      </c>
      <c r="C46" s="25">
        <v>0.03</v>
      </c>
      <c r="D46" s="62">
        <v>0.01</v>
      </c>
      <c r="E46" s="31">
        <v>0.03</v>
      </c>
      <c r="F46" s="101" t="s">
        <v>296</v>
      </c>
      <c r="G46" s="122">
        <v>0.013000000000000001</v>
      </c>
      <c r="H46" s="156">
        <f t="shared" si="2"/>
        <v>0.01988431487019746</v>
      </c>
      <c r="I46" s="153"/>
      <c r="J46" s="17"/>
      <c r="K46" s="17">
        <v>0.03788596325061565</v>
      </c>
      <c r="L46" s="17">
        <v>0.01839587932303164</v>
      </c>
      <c r="M46" s="17">
        <v>0.01772735330615139</v>
      </c>
      <c r="N46" s="17">
        <v>0.045296693341386085</v>
      </c>
      <c r="O46" s="90">
        <f t="shared" si="3"/>
        <v>0.04515352197471403</v>
      </c>
      <c r="P46" s="77">
        <f t="shared" si="0"/>
        <v>3</v>
      </c>
      <c r="Q46" s="80">
        <f t="shared" si="1"/>
        <v>2</v>
      </c>
      <c r="R46" s="11"/>
      <c r="S46" s="11"/>
      <c r="T46" s="11"/>
      <c r="U46" s="11"/>
      <c r="AD46">
        <v>2</v>
      </c>
      <c r="AK46" s="19"/>
      <c r="BC46">
        <v>1</v>
      </c>
    </row>
    <row r="47" spans="1:71" ht="12.75">
      <c r="A47" s="1" t="s">
        <v>69</v>
      </c>
      <c r="B47" s="35">
        <v>0.19</v>
      </c>
      <c r="C47" s="25">
        <v>0.85</v>
      </c>
      <c r="D47" s="62">
        <v>0.54</v>
      </c>
      <c r="E47" s="31">
        <v>0.33</v>
      </c>
      <c r="F47" s="62">
        <v>0.23</v>
      </c>
      <c r="G47" s="122">
        <v>0.2908080094228504</v>
      </c>
      <c r="H47" s="156">
        <f t="shared" si="2"/>
        <v>0.3604991311539953</v>
      </c>
      <c r="I47" s="153">
        <v>0.153280196198651</v>
      </c>
      <c r="J47" s="17">
        <v>0.31</v>
      </c>
      <c r="K47" s="17">
        <v>0.43568857738207994</v>
      </c>
      <c r="L47" s="17">
        <v>0.2759381898454746</v>
      </c>
      <c r="M47" s="17">
        <v>0.6559120723276015</v>
      </c>
      <c r="N47" s="17">
        <v>0.3321757511701646</v>
      </c>
      <c r="O47" s="90">
        <f t="shared" si="3"/>
        <v>0.25586995785671285</v>
      </c>
      <c r="P47" s="181">
        <f t="shared" si="0"/>
        <v>17</v>
      </c>
      <c r="Q47" s="182">
        <f t="shared" si="1"/>
        <v>8</v>
      </c>
      <c r="R47" s="11"/>
      <c r="S47" s="11"/>
      <c r="T47" s="11"/>
      <c r="U47" s="11"/>
      <c r="AF47">
        <v>4</v>
      </c>
      <c r="AK47" s="19">
        <v>3</v>
      </c>
      <c r="AO47">
        <v>2</v>
      </c>
      <c r="AR47">
        <v>1</v>
      </c>
      <c r="AT47">
        <v>1</v>
      </c>
      <c r="AU47">
        <v>2</v>
      </c>
      <c r="BM47">
        <v>1</v>
      </c>
      <c r="BS47">
        <v>3</v>
      </c>
    </row>
    <row r="48" spans="1:37" ht="12.75">
      <c r="A48" s="1" t="s">
        <v>197</v>
      </c>
      <c r="B48" s="35"/>
      <c r="C48" s="25">
        <v>0.03</v>
      </c>
      <c r="D48" s="62"/>
      <c r="E48" s="31"/>
      <c r="F48" s="62"/>
      <c r="G48" s="122"/>
      <c r="H48" s="156">
        <f t="shared" si="2"/>
        <v>0</v>
      </c>
      <c r="I48" s="153"/>
      <c r="J48" s="17"/>
      <c r="K48" s="17"/>
      <c r="L48" s="17"/>
      <c r="M48" s="17"/>
      <c r="N48" s="17"/>
      <c r="O48" s="90">
        <f t="shared" si="3"/>
        <v>0</v>
      </c>
      <c r="P48" s="77">
        <f t="shared" si="0"/>
        <v>0</v>
      </c>
      <c r="Q48" s="80">
        <f t="shared" si="1"/>
        <v>0</v>
      </c>
      <c r="R48" s="11"/>
      <c r="S48" s="11"/>
      <c r="T48" s="11"/>
      <c r="U48" s="11"/>
      <c r="AK48" s="19"/>
    </row>
    <row r="49" spans="1:88" ht="12.75">
      <c r="A49" s="1" t="s">
        <v>70</v>
      </c>
      <c r="B49" s="35">
        <v>3.89</v>
      </c>
      <c r="C49" s="25">
        <v>7.47</v>
      </c>
      <c r="D49" s="62">
        <v>2.84</v>
      </c>
      <c r="E49" s="31">
        <v>1.94</v>
      </c>
      <c r="F49" s="62">
        <v>0.64</v>
      </c>
      <c r="G49" s="122">
        <v>0.18494464075382805</v>
      </c>
      <c r="H49" s="156">
        <f t="shared" si="2"/>
        <v>0.37427461160890374</v>
      </c>
      <c r="I49" s="153">
        <v>0.24</v>
      </c>
      <c r="J49" s="17">
        <v>0.08</v>
      </c>
      <c r="K49" s="17">
        <v>0.6630043568857739</v>
      </c>
      <c r="L49" s="17">
        <v>0.16556291390728475</v>
      </c>
      <c r="M49" s="17">
        <v>0.7800035454706612</v>
      </c>
      <c r="N49" s="17">
        <v>0.3170768533897026</v>
      </c>
      <c r="O49" s="90">
        <f t="shared" si="3"/>
        <v>0.49668874172185434</v>
      </c>
      <c r="P49" s="181">
        <f t="shared" si="0"/>
        <v>33</v>
      </c>
      <c r="Q49" s="182">
        <f t="shared" si="1"/>
        <v>7</v>
      </c>
      <c r="R49" s="11"/>
      <c r="S49" s="11"/>
      <c r="T49" s="11"/>
      <c r="U49" s="11"/>
      <c r="AC49">
        <v>1</v>
      </c>
      <c r="AD49">
        <v>2</v>
      </c>
      <c r="AK49" s="19">
        <v>24</v>
      </c>
      <c r="AU49">
        <v>1</v>
      </c>
      <c r="AX49">
        <v>1</v>
      </c>
      <c r="BS49">
        <v>2</v>
      </c>
      <c r="CJ49">
        <v>2</v>
      </c>
    </row>
    <row r="50" spans="1:37" ht="12.75">
      <c r="A50" s="1" t="s">
        <v>71</v>
      </c>
      <c r="B50" s="35">
        <v>0.72</v>
      </c>
      <c r="C50" s="25">
        <v>2.07</v>
      </c>
      <c r="D50" s="62">
        <v>0.49</v>
      </c>
      <c r="E50" s="31">
        <v>0.13</v>
      </c>
      <c r="F50" s="62">
        <v>0.04</v>
      </c>
      <c r="G50" s="122">
        <v>0.04</v>
      </c>
      <c r="H50" s="156">
        <f t="shared" si="2"/>
        <v>0.06479156651194092</v>
      </c>
      <c r="I50" s="153"/>
      <c r="J50" s="17"/>
      <c r="K50" s="17"/>
      <c r="L50" s="17">
        <v>0.14716703458425312</v>
      </c>
      <c r="M50" s="17"/>
      <c r="N50" s="17">
        <v>0.24158236448739243</v>
      </c>
      <c r="O50" s="90">
        <f t="shared" si="3"/>
        <v>0</v>
      </c>
      <c r="P50" s="77">
        <f t="shared" si="0"/>
        <v>0</v>
      </c>
      <c r="Q50" s="80">
        <f t="shared" si="1"/>
        <v>0</v>
      </c>
      <c r="R50" s="11"/>
      <c r="S50" s="11"/>
      <c r="T50" s="11"/>
      <c r="U50" s="11"/>
      <c r="AD50" s="19"/>
      <c r="AK50" s="19"/>
    </row>
    <row r="51" spans="1:41" ht="12.75">
      <c r="A51" s="1" t="s">
        <v>72</v>
      </c>
      <c r="B51" s="35">
        <v>0.03</v>
      </c>
      <c r="C51" s="25">
        <v>0.33</v>
      </c>
      <c r="D51" s="62">
        <v>0.05</v>
      </c>
      <c r="E51" s="31">
        <v>0.01</v>
      </c>
      <c r="F51" s="62">
        <v>0.02</v>
      </c>
      <c r="G51" s="122">
        <v>0.007472320376914017</v>
      </c>
      <c r="H51" s="156">
        <f t="shared" si="2"/>
        <v>0.011870355068274175</v>
      </c>
      <c r="I51" s="153"/>
      <c r="J51" s="17">
        <v>0.02</v>
      </c>
      <c r="K51" s="17"/>
      <c r="L51" s="17">
        <v>0.01839587932303164</v>
      </c>
      <c r="M51" s="17">
        <v>0.01772735330615139</v>
      </c>
      <c r="N51" s="17">
        <v>0.015098897780462027</v>
      </c>
      <c r="O51" s="90">
        <f t="shared" si="3"/>
        <v>0.030102347983142687</v>
      </c>
      <c r="P51" s="181">
        <f t="shared" si="0"/>
        <v>2</v>
      </c>
      <c r="Q51" s="182">
        <f t="shared" si="1"/>
        <v>2</v>
      </c>
      <c r="R51" s="11"/>
      <c r="S51" s="11"/>
      <c r="T51" s="11"/>
      <c r="U51" s="11"/>
      <c r="AK51" s="19">
        <v>1</v>
      </c>
      <c r="AO51">
        <v>1</v>
      </c>
    </row>
    <row r="52" spans="1:76" ht="12.75">
      <c r="A52" s="1" t="s">
        <v>73</v>
      </c>
      <c r="B52" s="35">
        <v>0.28</v>
      </c>
      <c r="C52" s="25">
        <v>1.69</v>
      </c>
      <c r="D52" s="62">
        <v>2.49</v>
      </c>
      <c r="E52" s="31">
        <v>2.98</v>
      </c>
      <c r="F52" s="62">
        <v>0.75</v>
      </c>
      <c r="G52" s="122">
        <v>1.5324864546525323</v>
      </c>
      <c r="H52" s="156">
        <f t="shared" si="2"/>
        <v>0.8982179730102814</v>
      </c>
      <c r="I52" s="153">
        <v>0.73</v>
      </c>
      <c r="J52" s="17">
        <v>0.49</v>
      </c>
      <c r="K52" s="17">
        <v>0.9282060996400834</v>
      </c>
      <c r="L52" s="17">
        <v>0.6438557763061074</v>
      </c>
      <c r="M52" s="17">
        <v>1.630916504165928</v>
      </c>
      <c r="N52" s="17">
        <v>0.9663294579495697</v>
      </c>
      <c r="O52" s="90">
        <f t="shared" si="3"/>
        <v>1.4599638771824204</v>
      </c>
      <c r="P52" s="77">
        <f t="shared" si="0"/>
        <v>97</v>
      </c>
      <c r="Q52" s="80">
        <f t="shared" si="1"/>
        <v>11</v>
      </c>
      <c r="R52" s="11">
        <v>17</v>
      </c>
      <c r="S52" s="11"/>
      <c r="T52" s="11"/>
      <c r="U52" s="11"/>
      <c r="W52">
        <v>1</v>
      </c>
      <c r="AI52">
        <v>11</v>
      </c>
      <c r="AK52" s="19"/>
      <c r="BE52">
        <v>1</v>
      </c>
      <c r="BL52">
        <v>56</v>
      </c>
      <c r="BN52">
        <v>1</v>
      </c>
      <c r="BO52">
        <v>2</v>
      </c>
      <c r="BS52">
        <v>2</v>
      </c>
      <c r="BU52">
        <v>1</v>
      </c>
      <c r="BV52">
        <v>4</v>
      </c>
      <c r="BX52">
        <v>1</v>
      </c>
    </row>
    <row r="53" spans="1:37" ht="12.75">
      <c r="A53" s="1" t="s">
        <v>253</v>
      </c>
      <c r="B53" s="35"/>
      <c r="C53" s="25"/>
      <c r="D53" s="62"/>
      <c r="E53" s="31"/>
      <c r="F53" s="62"/>
      <c r="G53" s="122"/>
      <c r="H53" s="156">
        <f t="shared" si="2"/>
        <v>0</v>
      </c>
      <c r="I53" s="153"/>
      <c r="J53" s="17"/>
      <c r="K53" s="17"/>
      <c r="L53" s="17"/>
      <c r="M53" s="17"/>
      <c r="N53" s="17"/>
      <c r="O53" s="90">
        <f t="shared" si="3"/>
        <v>0</v>
      </c>
      <c r="P53" s="77">
        <f t="shared" si="0"/>
        <v>0</v>
      </c>
      <c r="Q53" s="80">
        <f t="shared" si="1"/>
        <v>0</v>
      </c>
      <c r="R53" s="11"/>
      <c r="S53" s="11"/>
      <c r="T53" s="11"/>
      <c r="U53" s="11"/>
      <c r="AK53" s="19"/>
    </row>
    <row r="54" spans="1:37" ht="12.75">
      <c r="A54" s="1" t="s">
        <v>74</v>
      </c>
      <c r="B54" s="35"/>
      <c r="C54" s="103" t="s">
        <v>296</v>
      </c>
      <c r="D54" s="63">
        <v>3.2</v>
      </c>
      <c r="E54" s="31">
        <v>0.33</v>
      </c>
      <c r="F54" s="62">
        <v>0.48</v>
      </c>
      <c r="G54" s="122">
        <v>0.6873239104829212</v>
      </c>
      <c r="H54" s="156">
        <f t="shared" si="2"/>
        <v>0.016666666666666666</v>
      </c>
      <c r="I54" s="153">
        <v>0.07</v>
      </c>
      <c r="J54" s="17">
        <v>0.03</v>
      </c>
      <c r="K54" s="17"/>
      <c r="L54" s="17"/>
      <c r="M54" s="17"/>
      <c r="N54" s="17"/>
      <c r="O54" s="90">
        <f t="shared" si="3"/>
        <v>0</v>
      </c>
      <c r="P54" s="77">
        <f t="shared" si="0"/>
        <v>0</v>
      </c>
      <c r="Q54" s="80">
        <f t="shared" si="1"/>
        <v>0</v>
      </c>
      <c r="R54" s="11"/>
      <c r="S54" s="11"/>
      <c r="T54" s="11"/>
      <c r="U54" s="11"/>
      <c r="AK54" s="19"/>
    </row>
    <row r="55" spans="1:37" ht="12.75">
      <c r="A55" s="1" t="s">
        <v>280</v>
      </c>
      <c r="B55" s="35"/>
      <c r="C55" s="25"/>
      <c r="D55" s="63"/>
      <c r="E55" s="31"/>
      <c r="F55" s="62"/>
      <c r="G55" s="122"/>
      <c r="H55" s="156">
        <f t="shared" si="2"/>
        <v>0</v>
      </c>
      <c r="I55" s="153"/>
      <c r="J55" s="17"/>
      <c r="K55" s="17"/>
      <c r="L55" s="17"/>
      <c r="M55" s="17"/>
      <c r="N55" s="17"/>
      <c r="O55" s="90">
        <f t="shared" si="3"/>
        <v>0</v>
      </c>
      <c r="P55" s="77">
        <f>SUM(R55:CJ55)</f>
        <v>0</v>
      </c>
      <c r="Q55" s="80">
        <f t="shared" si="1"/>
        <v>0</v>
      </c>
      <c r="R55" s="11"/>
      <c r="S55" s="11"/>
      <c r="T55" s="11"/>
      <c r="U55" s="11"/>
      <c r="AK55" s="19"/>
    </row>
    <row r="56" spans="1:37" ht="12.75">
      <c r="A56" s="1" t="s">
        <v>75</v>
      </c>
      <c r="B56" s="35"/>
      <c r="C56" s="25"/>
      <c r="D56" s="62"/>
      <c r="E56" s="31"/>
      <c r="F56" s="62"/>
      <c r="G56" s="122">
        <v>0.007944640753828034</v>
      </c>
      <c r="H56" s="156">
        <f t="shared" si="2"/>
        <v>0</v>
      </c>
      <c r="I56" s="153"/>
      <c r="J56" s="17"/>
      <c r="K56" s="17"/>
      <c r="L56" s="17"/>
      <c r="M56" s="17"/>
      <c r="N56" s="17"/>
      <c r="O56" s="90">
        <f t="shared" si="3"/>
        <v>0</v>
      </c>
      <c r="P56" s="77">
        <f t="shared" si="0"/>
        <v>0</v>
      </c>
      <c r="Q56" s="80">
        <f t="shared" si="1"/>
        <v>0</v>
      </c>
      <c r="R56" s="11"/>
      <c r="S56" s="11"/>
      <c r="T56" s="11"/>
      <c r="U56" s="11"/>
      <c r="AK56" s="19"/>
    </row>
    <row r="57" spans="1:46" ht="12.75">
      <c r="A57" s="1" t="s">
        <v>76</v>
      </c>
      <c r="B57" s="35"/>
      <c r="C57" s="25"/>
      <c r="D57" s="62"/>
      <c r="E57" s="31"/>
      <c r="F57" s="101" t="s">
        <v>296</v>
      </c>
      <c r="G57" s="122">
        <v>0.005</v>
      </c>
      <c r="H57" s="156">
        <f t="shared" si="2"/>
        <v>0.00306597988717194</v>
      </c>
      <c r="I57" s="153"/>
      <c r="J57" s="17"/>
      <c r="K57" s="17"/>
      <c r="L57" s="17">
        <v>0.01839587932303164</v>
      </c>
      <c r="M57" s="17"/>
      <c r="N57" s="17"/>
      <c r="O57" s="90">
        <f t="shared" si="3"/>
        <v>0.030102347983142687</v>
      </c>
      <c r="P57" s="181">
        <f t="shared" si="0"/>
        <v>2</v>
      </c>
      <c r="Q57" s="182">
        <f t="shared" si="1"/>
        <v>2</v>
      </c>
      <c r="R57" s="11"/>
      <c r="S57" s="11"/>
      <c r="T57" s="11"/>
      <c r="U57" s="11"/>
      <c r="AK57" s="19">
        <v>1</v>
      </c>
      <c r="AT57">
        <v>1</v>
      </c>
    </row>
    <row r="58" spans="1:37" ht="12.75">
      <c r="A58" s="1" t="s">
        <v>77</v>
      </c>
      <c r="B58" s="35"/>
      <c r="C58" s="25"/>
      <c r="D58" s="101" t="s">
        <v>296</v>
      </c>
      <c r="E58" s="102" t="s">
        <v>296</v>
      </c>
      <c r="F58" s="101" t="s">
        <v>296</v>
      </c>
      <c r="G58" s="122"/>
      <c r="H58" s="156">
        <f t="shared" si="2"/>
        <v>0.002954558884358565</v>
      </c>
      <c r="I58" s="153"/>
      <c r="J58" s="17"/>
      <c r="K58" s="17"/>
      <c r="L58" s="17"/>
      <c r="M58" s="17">
        <v>0.01772735330615139</v>
      </c>
      <c r="N58" s="17"/>
      <c r="O58" s="90">
        <f t="shared" si="3"/>
        <v>0</v>
      </c>
      <c r="P58" s="77">
        <f t="shared" si="0"/>
        <v>0</v>
      </c>
      <c r="Q58" s="80">
        <f t="shared" si="1"/>
        <v>0</v>
      </c>
      <c r="R58" s="11"/>
      <c r="S58" s="11"/>
      <c r="T58" s="11"/>
      <c r="U58" s="11"/>
      <c r="AK58" s="19"/>
    </row>
    <row r="59" spans="1:37" ht="12.75">
      <c r="A59" s="1" t="s">
        <v>78</v>
      </c>
      <c r="B59" s="35"/>
      <c r="C59" s="25"/>
      <c r="D59" s="101" t="s">
        <v>296</v>
      </c>
      <c r="E59" s="102" t="s">
        <v>296</v>
      </c>
      <c r="F59" s="101" t="s">
        <v>296</v>
      </c>
      <c r="G59" s="121" t="s">
        <v>296</v>
      </c>
      <c r="H59" s="156">
        <f t="shared" si="2"/>
        <v>0.002954558884358565</v>
      </c>
      <c r="I59" s="153"/>
      <c r="J59" s="17"/>
      <c r="K59" s="17"/>
      <c r="L59" s="17"/>
      <c r="M59" s="17">
        <v>0.01772735330615139</v>
      </c>
      <c r="N59" s="17"/>
      <c r="O59" s="90">
        <f t="shared" si="3"/>
        <v>0.015051173991571343</v>
      </c>
      <c r="P59" s="181">
        <v>1</v>
      </c>
      <c r="Q59" s="182">
        <v>1</v>
      </c>
      <c r="R59" s="11"/>
      <c r="S59" s="11"/>
      <c r="T59" s="11"/>
      <c r="U59" s="11"/>
      <c r="AA59">
        <v>1</v>
      </c>
      <c r="AK59" s="19"/>
    </row>
    <row r="60" spans="1:37" ht="12.75">
      <c r="A60" s="1" t="s">
        <v>79</v>
      </c>
      <c r="B60" s="35"/>
      <c r="C60" s="25"/>
      <c r="D60" s="62"/>
      <c r="E60" s="31"/>
      <c r="F60" s="62"/>
      <c r="G60" s="122">
        <v>0.028000000000000004</v>
      </c>
      <c r="H60" s="156">
        <f t="shared" si="2"/>
        <v>0.06772478897164108</v>
      </c>
      <c r="I60" s="153"/>
      <c r="J60" s="17"/>
      <c r="K60" s="17">
        <v>0.2652017427543095</v>
      </c>
      <c r="L60" s="17"/>
      <c r="M60" s="17">
        <v>0.03545470661230278</v>
      </c>
      <c r="N60" s="17">
        <v>0.10569228446323418</v>
      </c>
      <c r="O60" s="90">
        <f t="shared" si="3"/>
        <v>0.04515352197471403</v>
      </c>
      <c r="P60" s="77">
        <f t="shared" si="0"/>
        <v>3</v>
      </c>
      <c r="Q60" s="80">
        <f t="shared" si="1"/>
        <v>1</v>
      </c>
      <c r="R60" s="11"/>
      <c r="S60" s="11"/>
      <c r="T60" s="11"/>
      <c r="U60" s="11"/>
      <c r="AA60">
        <v>3</v>
      </c>
      <c r="AK60" s="19"/>
    </row>
    <row r="61" spans="1:37" ht="12.75">
      <c r="A61" s="1" t="s">
        <v>80</v>
      </c>
      <c r="B61" s="35"/>
      <c r="C61" s="25"/>
      <c r="D61" s="62"/>
      <c r="E61" s="31"/>
      <c r="F61" s="62"/>
      <c r="G61" s="122"/>
      <c r="H61" s="156">
        <f t="shared" si="2"/>
        <v>0</v>
      </c>
      <c r="I61" s="153"/>
      <c r="J61" s="17"/>
      <c r="K61" s="17"/>
      <c r="L61" s="17"/>
      <c r="M61" s="17"/>
      <c r="N61" s="17"/>
      <c r="O61" s="90">
        <f t="shared" si="3"/>
        <v>0</v>
      </c>
      <c r="P61" s="77">
        <f t="shared" si="0"/>
        <v>0</v>
      </c>
      <c r="Q61" s="80">
        <f t="shared" si="1"/>
        <v>0</v>
      </c>
      <c r="R61" s="11"/>
      <c r="S61" s="11"/>
      <c r="T61" s="11"/>
      <c r="U61" s="11"/>
      <c r="AK61" s="19"/>
    </row>
    <row r="62" spans="1:37" ht="12.75">
      <c r="A62" s="1" t="s">
        <v>251</v>
      </c>
      <c r="B62" s="35"/>
      <c r="C62" s="25"/>
      <c r="D62" s="62"/>
      <c r="E62" s="31"/>
      <c r="F62" s="62"/>
      <c r="G62" s="122"/>
      <c r="H62" s="156">
        <f t="shared" si="2"/>
        <v>0</v>
      </c>
      <c r="I62" s="153"/>
      <c r="J62" s="17"/>
      <c r="K62" s="17"/>
      <c r="L62" s="17"/>
      <c r="M62" s="17"/>
      <c r="N62" s="17"/>
      <c r="O62" s="90">
        <f t="shared" si="3"/>
        <v>0</v>
      </c>
      <c r="P62" s="77">
        <f t="shared" si="0"/>
        <v>0</v>
      </c>
      <c r="Q62" s="80">
        <f t="shared" si="1"/>
        <v>0</v>
      </c>
      <c r="R62" s="11"/>
      <c r="S62" s="11"/>
      <c r="T62" s="11"/>
      <c r="U62" s="11"/>
      <c r="AK62" s="19"/>
    </row>
    <row r="63" spans="1:69" ht="12.75">
      <c r="A63" s="1" t="s">
        <v>81</v>
      </c>
      <c r="B63" s="36">
        <v>0.1</v>
      </c>
      <c r="C63" s="28">
        <v>0.02</v>
      </c>
      <c r="D63" s="62">
        <v>0.15</v>
      </c>
      <c r="E63" s="31">
        <v>0.12</v>
      </c>
      <c r="F63" s="62">
        <v>0.19</v>
      </c>
      <c r="G63" s="122">
        <v>0.022</v>
      </c>
      <c r="H63" s="156">
        <f t="shared" si="2"/>
        <v>0.11984165781059324</v>
      </c>
      <c r="I63" s="153"/>
      <c r="J63" s="17"/>
      <c r="K63" s="17">
        <v>0.49251752225800344</v>
      </c>
      <c r="L63" s="17">
        <v>0.05518763796909492</v>
      </c>
      <c r="M63" s="17">
        <v>0.03545470661230278</v>
      </c>
      <c r="N63" s="17">
        <v>0.13589008002415826</v>
      </c>
      <c r="O63" s="90">
        <f t="shared" si="3"/>
        <v>0.060204695966285374</v>
      </c>
      <c r="P63" s="77">
        <f t="shared" si="0"/>
        <v>4</v>
      </c>
      <c r="Q63" s="80">
        <f t="shared" si="1"/>
        <v>2</v>
      </c>
      <c r="R63" s="11"/>
      <c r="S63" s="11"/>
      <c r="T63" s="11"/>
      <c r="U63" s="11"/>
      <c r="AA63">
        <v>1</v>
      </c>
      <c r="AK63" s="19"/>
      <c r="BQ63">
        <v>3</v>
      </c>
    </row>
    <row r="64" spans="1:80" ht="12.75">
      <c r="A64" s="1" t="s">
        <v>82</v>
      </c>
      <c r="B64" s="35">
        <v>2.42</v>
      </c>
      <c r="C64" s="25">
        <v>0.48</v>
      </c>
      <c r="D64" s="62">
        <v>0.32</v>
      </c>
      <c r="E64" s="31">
        <v>2.13</v>
      </c>
      <c r="F64" s="62">
        <v>1.95</v>
      </c>
      <c r="G64" s="122">
        <v>0.6936454652532391</v>
      </c>
      <c r="H64" s="156">
        <f t="shared" si="2"/>
        <v>2.702871656630442</v>
      </c>
      <c r="I64" s="153">
        <v>0.18393623543838136</v>
      </c>
      <c r="J64" s="17">
        <v>0.28</v>
      </c>
      <c r="K64" s="17">
        <v>5.701837469217655</v>
      </c>
      <c r="L64" s="17">
        <v>1.0485651214128036</v>
      </c>
      <c r="M64" s="17">
        <v>4.609111859599362</v>
      </c>
      <c r="N64" s="17">
        <v>4.39377925411445</v>
      </c>
      <c r="O64" s="90">
        <f t="shared" si="3"/>
        <v>2.844671884406984</v>
      </c>
      <c r="P64" s="77">
        <f t="shared" si="0"/>
        <v>189</v>
      </c>
      <c r="Q64" s="80">
        <f t="shared" si="1"/>
        <v>14</v>
      </c>
      <c r="R64" s="11"/>
      <c r="S64" s="11">
        <v>64</v>
      </c>
      <c r="T64" s="11">
        <v>3</v>
      </c>
      <c r="U64" s="11"/>
      <c r="V64">
        <v>3</v>
      </c>
      <c r="X64" s="50"/>
      <c r="Y64" s="50">
        <v>2</v>
      </c>
      <c r="Z64" s="50"/>
      <c r="AA64" s="50">
        <v>28</v>
      </c>
      <c r="AC64" s="50">
        <v>34</v>
      </c>
      <c r="AD64" s="50">
        <v>15</v>
      </c>
      <c r="AK64" s="19"/>
      <c r="AR64">
        <v>9</v>
      </c>
      <c r="AW64">
        <v>10</v>
      </c>
      <c r="AZ64">
        <v>2</v>
      </c>
      <c r="BI64">
        <v>11</v>
      </c>
      <c r="BL64">
        <v>1</v>
      </c>
      <c r="BQ64">
        <v>5</v>
      </c>
      <c r="CB64">
        <v>2</v>
      </c>
    </row>
    <row r="65" spans="1:37" ht="12.75">
      <c r="A65" s="1" t="s">
        <v>83</v>
      </c>
      <c r="B65" s="104" t="s">
        <v>296</v>
      </c>
      <c r="C65" s="103" t="s">
        <v>296</v>
      </c>
      <c r="D65" s="62"/>
      <c r="E65" s="31"/>
      <c r="F65" s="62"/>
      <c r="G65" s="121" t="s">
        <v>296</v>
      </c>
      <c r="H65" s="156">
        <f t="shared" si="2"/>
        <v>0</v>
      </c>
      <c r="I65" s="153"/>
      <c r="J65" s="17"/>
      <c r="K65" s="17"/>
      <c r="L65" s="17"/>
      <c r="M65" s="17"/>
      <c r="N65" s="17"/>
      <c r="O65" s="90">
        <f t="shared" si="3"/>
        <v>0</v>
      </c>
      <c r="P65" s="77">
        <f t="shared" si="0"/>
        <v>0</v>
      </c>
      <c r="Q65" s="80">
        <f t="shared" si="1"/>
        <v>0</v>
      </c>
      <c r="R65" s="11"/>
      <c r="S65" s="11"/>
      <c r="T65" s="11"/>
      <c r="U65" s="11"/>
      <c r="AK65" s="19"/>
    </row>
    <row r="66" spans="1:87" ht="12.75">
      <c r="A66" s="1" t="s">
        <v>84</v>
      </c>
      <c r="B66" s="35">
        <v>18.31</v>
      </c>
      <c r="C66" s="25">
        <v>8.32</v>
      </c>
      <c r="D66" s="62">
        <v>2.59</v>
      </c>
      <c r="E66" s="31">
        <v>10.81</v>
      </c>
      <c r="F66" s="62">
        <v>33.27</v>
      </c>
      <c r="G66" s="122">
        <v>30.95531330977621</v>
      </c>
      <c r="H66" s="156">
        <f t="shared" si="2"/>
        <v>23.070036812993283</v>
      </c>
      <c r="I66" s="153">
        <v>10.06</v>
      </c>
      <c r="J66" s="17">
        <v>6.2</v>
      </c>
      <c r="K66" s="17">
        <v>17.560143966660352</v>
      </c>
      <c r="L66" s="17">
        <v>26.03016924208977</v>
      </c>
      <c r="M66" s="17">
        <v>53.43024286474029</v>
      </c>
      <c r="N66" s="17">
        <v>25.139664804469277</v>
      </c>
      <c r="O66" s="90">
        <f t="shared" si="3"/>
        <v>35.68633353401565</v>
      </c>
      <c r="P66" s="77">
        <f t="shared" si="0"/>
        <v>2371</v>
      </c>
      <c r="Q66" s="80">
        <f t="shared" si="1"/>
        <v>41</v>
      </c>
      <c r="R66" s="11"/>
      <c r="S66" s="11">
        <v>16</v>
      </c>
      <c r="T66" s="11">
        <v>107</v>
      </c>
      <c r="U66" s="11"/>
      <c r="V66">
        <v>14</v>
      </c>
      <c r="W66" s="50">
        <v>6</v>
      </c>
      <c r="X66" s="50"/>
      <c r="Y66" s="50">
        <v>13</v>
      </c>
      <c r="Z66" s="50">
        <v>5</v>
      </c>
      <c r="AA66" s="50">
        <v>15</v>
      </c>
      <c r="AC66" s="50">
        <v>31</v>
      </c>
      <c r="AD66" s="50">
        <v>5</v>
      </c>
      <c r="AG66">
        <v>87</v>
      </c>
      <c r="AK66" s="19"/>
      <c r="AL66" s="19">
        <v>1</v>
      </c>
      <c r="AP66">
        <v>12</v>
      </c>
      <c r="AQ66">
        <v>11</v>
      </c>
      <c r="AR66">
        <v>11</v>
      </c>
      <c r="AT66">
        <v>2</v>
      </c>
      <c r="AW66">
        <v>3</v>
      </c>
      <c r="AX66">
        <v>8</v>
      </c>
      <c r="AY66">
        <v>1</v>
      </c>
      <c r="AZ66">
        <v>5</v>
      </c>
      <c r="BC66">
        <v>2</v>
      </c>
      <c r="BE66">
        <v>37</v>
      </c>
      <c r="BH66">
        <v>1</v>
      </c>
      <c r="BI66">
        <v>3</v>
      </c>
      <c r="BK66">
        <v>3</v>
      </c>
      <c r="BL66">
        <v>240</v>
      </c>
      <c r="BM66">
        <v>25</v>
      </c>
      <c r="BQ66">
        <v>18</v>
      </c>
      <c r="BR66">
        <v>1</v>
      </c>
      <c r="BT66">
        <v>189</v>
      </c>
      <c r="BU66">
        <v>741</v>
      </c>
      <c r="BV66">
        <v>117</v>
      </c>
      <c r="BX66">
        <v>209</v>
      </c>
      <c r="BY66">
        <v>1</v>
      </c>
      <c r="BZ66">
        <v>47</v>
      </c>
      <c r="CB66">
        <v>45</v>
      </c>
      <c r="CC66">
        <v>10</v>
      </c>
      <c r="CD66">
        <v>62</v>
      </c>
      <c r="CE66">
        <v>207</v>
      </c>
      <c r="CF66">
        <v>55</v>
      </c>
      <c r="CH66">
        <v>4</v>
      </c>
      <c r="CI66">
        <v>1</v>
      </c>
    </row>
    <row r="67" spans="1:86" ht="12.75">
      <c r="A67" s="1" t="s">
        <v>85</v>
      </c>
      <c r="B67" s="35">
        <v>0.48</v>
      </c>
      <c r="C67" s="25">
        <v>0.15</v>
      </c>
      <c r="D67" s="62">
        <v>0.12</v>
      </c>
      <c r="E67" s="32">
        <v>0.4</v>
      </c>
      <c r="F67" s="63">
        <v>2.6</v>
      </c>
      <c r="G67" s="122">
        <v>3.1332167255594814</v>
      </c>
      <c r="H67" s="156">
        <f t="shared" si="2"/>
        <v>2.9815170190825975</v>
      </c>
      <c r="I67" s="153">
        <v>1.21</v>
      </c>
      <c r="J67" s="17">
        <v>0.6</v>
      </c>
      <c r="K67" s="17">
        <v>4.375828755446108</v>
      </c>
      <c r="L67" s="17">
        <v>2.7961736571008093</v>
      </c>
      <c r="M67" s="17">
        <v>4.981386279028541</v>
      </c>
      <c r="N67" s="17">
        <v>3.925713422920127</v>
      </c>
      <c r="O67" s="90">
        <f t="shared" si="3"/>
        <v>3.0102347983142685</v>
      </c>
      <c r="P67" s="77">
        <f t="shared" si="0"/>
        <v>200</v>
      </c>
      <c r="Q67" s="80">
        <f t="shared" si="1"/>
        <v>30</v>
      </c>
      <c r="R67" s="11"/>
      <c r="S67" s="11">
        <v>18</v>
      </c>
      <c r="T67" s="11">
        <v>12</v>
      </c>
      <c r="U67" s="11"/>
      <c r="V67">
        <v>2</v>
      </c>
      <c r="W67" s="50">
        <v>1</v>
      </c>
      <c r="AA67">
        <v>4</v>
      </c>
      <c r="AC67">
        <v>19</v>
      </c>
      <c r="AD67">
        <v>5</v>
      </c>
      <c r="AK67" s="19"/>
      <c r="AL67">
        <v>2</v>
      </c>
      <c r="AP67">
        <v>3</v>
      </c>
      <c r="AR67">
        <v>7</v>
      </c>
      <c r="AS67">
        <v>4</v>
      </c>
      <c r="AT67">
        <v>3</v>
      </c>
      <c r="AW67">
        <v>2</v>
      </c>
      <c r="AX67">
        <v>2</v>
      </c>
      <c r="AZ67">
        <v>4</v>
      </c>
      <c r="BE67">
        <v>6</v>
      </c>
      <c r="BH67">
        <v>1</v>
      </c>
      <c r="BI67">
        <v>4</v>
      </c>
      <c r="BJ67">
        <v>9</v>
      </c>
      <c r="BL67">
        <v>1</v>
      </c>
      <c r="BQ67">
        <v>1</v>
      </c>
      <c r="BT67">
        <v>16</v>
      </c>
      <c r="BU67">
        <v>2</v>
      </c>
      <c r="BX67">
        <v>1</v>
      </c>
      <c r="BZ67">
        <v>2</v>
      </c>
      <c r="CB67">
        <v>51</v>
      </c>
      <c r="CC67">
        <v>7</v>
      </c>
      <c r="CE67">
        <v>4</v>
      </c>
      <c r="CF67">
        <v>3</v>
      </c>
      <c r="CH67">
        <v>4</v>
      </c>
    </row>
    <row r="68" spans="1:37" ht="12.75">
      <c r="A68" s="1" t="s">
        <v>86</v>
      </c>
      <c r="B68" s="35"/>
      <c r="C68" s="105">
        <v>0.01</v>
      </c>
      <c r="D68" s="62"/>
      <c r="E68" s="31">
        <v>0.01</v>
      </c>
      <c r="F68" s="62">
        <v>0.02</v>
      </c>
      <c r="G68" s="121" t="s">
        <v>296</v>
      </c>
      <c r="H68" s="156">
        <f t="shared" si="2"/>
        <v>0.0025164829634103376</v>
      </c>
      <c r="I68" s="153"/>
      <c r="J68" s="17"/>
      <c r="K68" s="17"/>
      <c r="L68" s="17"/>
      <c r="M68" s="17"/>
      <c r="N68" s="17">
        <v>0.015098897780462027</v>
      </c>
      <c r="O68" s="90">
        <f t="shared" si="3"/>
        <v>0</v>
      </c>
      <c r="P68" s="77">
        <f t="shared" si="0"/>
        <v>0</v>
      </c>
      <c r="Q68" s="80">
        <f t="shared" si="1"/>
        <v>0</v>
      </c>
      <c r="R68" s="11"/>
      <c r="S68" s="11"/>
      <c r="T68" s="11"/>
      <c r="U68" s="11"/>
      <c r="AK68" s="19"/>
    </row>
    <row r="69" spans="1:37" ht="12.75">
      <c r="A69" s="1" t="s">
        <v>214</v>
      </c>
      <c r="B69" s="35"/>
      <c r="C69" s="25"/>
      <c r="D69" s="62"/>
      <c r="E69" s="31"/>
      <c r="F69" s="62"/>
      <c r="G69" s="122"/>
      <c r="H69" s="156">
        <f t="shared" si="2"/>
        <v>0</v>
      </c>
      <c r="I69" s="153"/>
      <c r="J69" s="17"/>
      <c r="K69" s="17"/>
      <c r="L69" s="17"/>
      <c r="M69" s="17"/>
      <c r="N69" s="17"/>
      <c r="O69" s="90">
        <f t="shared" si="3"/>
        <v>0</v>
      </c>
      <c r="P69" s="77">
        <f t="shared" si="0"/>
        <v>0</v>
      </c>
      <c r="Q69" s="80">
        <f t="shared" si="1"/>
        <v>0</v>
      </c>
      <c r="R69" s="11"/>
      <c r="S69" s="11"/>
      <c r="T69" s="11"/>
      <c r="U69" s="11"/>
      <c r="AK69" s="19"/>
    </row>
    <row r="70" spans="1:37" ht="12.75">
      <c r="A70" s="1" t="s">
        <v>87</v>
      </c>
      <c r="B70" s="35"/>
      <c r="C70" s="103" t="s">
        <v>296</v>
      </c>
      <c r="D70" s="62">
        <v>0.14</v>
      </c>
      <c r="E70" s="31">
        <v>0.15</v>
      </c>
      <c r="F70" s="62">
        <v>0.02</v>
      </c>
      <c r="G70" s="122">
        <v>0.024</v>
      </c>
      <c r="H70" s="156">
        <f t="shared" si="2"/>
        <v>0.09734031323429498</v>
      </c>
      <c r="I70" s="153"/>
      <c r="J70" s="17">
        <v>0.55</v>
      </c>
      <c r="K70" s="17">
        <v>0.018942981625307824</v>
      </c>
      <c r="L70" s="17"/>
      <c r="M70" s="17"/>
      <c r="N70" s="17">
        <v>0.015098897780462027</v>
      </c>
      <c r="O70" s="90">
        <f t="shared" si="3"/>
        <v>0.1806140878988561</v>
      </c>
      <c r="P70" s="77">
        <f t="shared" si="0"/>
        <v>12</v>
      </c>
      <c r="Q70" s="80">
        <f t="shared" si="1"/>
        <v>1</v>
      </c>
      <c r="R70" s="11"/>
      <c r="S70" s="11"/>
      <c r="T70" s="11"/>
      <c r="U70" s="11"/>
      <c r="AA70">
        <v>12</v>
      </c>
      <c r="AK70" s="19"/>
    </row>
    <row r="71" spans="1:85" ht="12.75">
      <c r="A71" s="1" t="s">
        <v>88</v>
      </c>
      <c r="B71" s="35">
        <v>15.51</v>
      </c>
      <c r="C71" s="25">
        <v>17.35</v>
      </c>
      <c r="D71" s="63">
        <v>14.22</v>
      </c>
      <c r="E71" s="31">
        <v>17.72</v>
      </c>
      <c r="F71" s="62">
        <v>15.77</v>
      </c>
      <c r="G71" s="122">
        <v>13.31953121319199</v>
      </c>
      <c r="H71" s="156">
        <f t="shared" si="2"/>
        <v>8.222390150114487</v>
      </c>
      <c r="I71" s="153">
        <v>10.02</v>
      </c>
      <c r="J71" s="17">
        <v>4.95</v>
      </c>
      <c r="K71" s="17">
        <v>6.952074256487972</v>
      </c>
      <c r="L71" s="17">
        <v>9.584253127299485</v>
      </c>
      <c r="M71" s="17">
        <v>10.157773444424747</v>
      </c>
      <c r="N71" s="17">
        <v>7.6702400724747095</v>
      </c>
      <c r="O71" s="90">
        <f t="shared" si="3"/>
        <v>16.39072847682119</v>
      </c>
      <c r="P71" s="77">
        <f t="shared" si="0"/>
        <v>1089</v>
      </c>
      <c r="Q71" s="80">
        <f t="shared" si="1"/>
        <v>29</v>
      </c>
      <c r="R71" s="11">
        <v>2</v>
      </c>
      <c r="S71" s="11"/>
      <c r="T71" s="11"/>
      <c r="U71" s="11"/>
      <c r="W71">
        <v>18</v>
      </c>
      <c r="X71">
        <v>1</v>
      </c>
      <c r="AF71">
        <v>18</v>
      </c>
      <c r="AG71">
        <v>4</v>
      </c>
      <c r="AK71" s="19"/>
      <c r="AM71">
        <v>54</v>
      </c>
      <c r="AN71">
        <v>4</v>
      </c>
      <c r="AO71">
        <v>12</v>
      </c>
      <c r="AP71">
        <v>43</v>
      </c>
      <c r="AQ71">
        <v>95</v>
      </c>
      <c r="AR71">
        <v>48</v>
      </c>
      <c r="AS71">
        <v>160</v>
      </c>
      <c r="AV71">
        <v>10</v>
      </c>
      <c r="BC71">
        <v>17</v>
      </c>
      <c r="BE71">
        <v>1</v>
      </c>
      <c r="BL71">
        <v>136</v>
      </c>
      <c r="BN71">
        <v>161</v>
      </c>
      <c r="BO71">
        <v>77</v>
      </c>
      <c r="BP71">
        <v>27</v>
      </c>
      <c r="BS71">
        <v>12</v>
      </c>
      <c r="BT71">
        <v>93</v>
      </c>
      <c r="BU71">
        <v>10</v>
      </c>
      <c r="BV71">
        <v>4</v>
      </c>
      <c r="BY71">
        <v>24</v>
      </c>
      <c r="BZ71">
        <v>10</v>
      </c>
      <c r="CD71">
        <v>2</v>
      </c>
      <c r="CE71">
        <v>2</v>
      </c>
      <c r="CF71">
        <v>19</v>
      </c>
      <c r="CG71">
        <v>25</v>
      </c>
    </row>
    <row r="72" spans="1:37" ht="12.75">
      <c r="A72" s="1" t="s">
        <v>89</v>
      </c>
      <c r="B72" s="35"/>
      <c r="C72" s="103" t="s">
        <v>296</v>
      </c>
      <c r="D72" s="62">
        <v>0.02</v>
      </c>
      <c r="E72" s="31">
        <v>0.02</v>
      </c>
      <c r="F72" s="62">
        <v>0.01</v>
      </c>
      <c r="G72" s="122">
        <v>0.009944640753828034</v>
      </c>
      <c r="H72" s="156">
        <f aca="true" t="shared" si="4" ref="H72:H135">(I72+J72+K72+L72+M72+N72)/6</f>
        <v>0.08242531949489845</v>
      </c>
      <c r="I72" s="153">
        <v>0.01</v>
      </c>
      <c r="J72" s="17"/>
      <c r="K72" s="17">
        <v>0.3788596325061565</v>
      </c>
      <c r="L72" s="17"/>
      <c r="M72" s="17"/>
      <c r="N72" s="17">
        <v>0.10569228446323418</v>
      </c>
      <c r="O72" s="90">
        <f t="shared" si="3"/>
        <v>0</v>
      </c>
      <c r="P72" s="77">
        <f t="shared" si="0"/>
        <v>0</v>
      </c>
      <c r="Q72" s="80">
        <f t="shared" si="1"/>
        <v>0</v>
      </c>
      <c r="R72" s="11"/>
      <c r="S72" s="11"/>
      <c r="T72" s="11"/>
      <c r="U72" s="11"/>
      <c r="AD72" s="19"/>
      <c r="AK72" s="19"/>
    </row>
    <row r="73" spans="1:51" ht="12.75">
      <c r="A73" s="1" t="s">
        <v>90</v>
      </c>
      <c r="B73" s="35"/>
      <c r="C73" s="25"/>
      <c r="D73" s="101" t="s">
        <v>296</v>
      </c>
      <c r="E73" s="31"/>
      <c r="F73" s="62">
        <v>0.02</v>
      </c>
      <c r="G73" s="122">
        <v>0.008</v>
      </c>
      <c r="H73" s="156">
        <f t="shared" si="4"/>
        <v>0.02383852423526227</v>
      </c>
      <c r="I73" s="153"/>
      <c r="J73" s="17"/>
      <c r="K73" s="17">
        <v>0.018942981625307824</v>
      </c>
      <c r="L73" s="17">
        <v>0.01839587932303164</v>
      </c>
      <c r="M73" s="17"/>
      <c r="N73" s="17">
        <v>0.10569228446323418</v>
      </c>
      <c r="O73" s="90">
        <f t="shared" si="3"/>
        <v>0.015051173991571343</v>
      </c>
      <c r="P73" s="77">
        <f t="shared" si="0"/>
        <v>1</v>
      </c>
      <c r="Q73" s="80">
        <f t="shared" si="1"/>
        <v>1</v>
      </c>
      <c r="R73" s="11"/>
      <c r="S73" s="11"/>
      <c r="T73" s="11"/>
      <c r="U73" s="11"/>
      <c r="AK73" s="19"/>
      <c r="AY73">
        <v>1</v>
      </c>
    </row>
    <row r="74" spans="1:37" ht="12.75">
      <c r="A74" s="1" t="s">
        <v>91</v>
      </c>
      <c r="B74" s="35"/>
      <c r="C74" s="25"/>
      <c r="D74" s="62">
        <v>0.18</v>
      </c>
      <c r="E74" s="31">
        <v>0.24</v>
      </c>
      <c r="F74" s="63">
        <v>0.2</v>
      </c>
      <c r="G74" s="122">
        <v>0.10636160188457008</v>
      </c>
      <c r="H74" s="156">
        <f t="shared" si="4"/>
        <v>0.04684267563262451</v>
      </c>
      <c r="I74" s="153">
        <v>0.061312078479460456</v>
      </c>
      <c r="J74" s="17">
        <v>0.03</v>
      </c>
      <c r="K74" s="17"/>
      <c r="L74" s="17"/>
      <c r="M74" s="17">
        <v>0.1595461797553625</v>
      </c>
      <c r="N74" s="17">
        <v>0.030197795560924053</v>
      </c>
      <c r="O74" s="90">
        <f aca="true" t="shared" si="5" ref="O74:O140">P74*10/$P$4</f>
        <v>0.030102347983142687</v>
      </c>
      <c r="P74" s="77">
        <f aca="true" t="shared" si="6" ref="P74:P141">SUM(R74:CJ74)</f>
        <v>2</v>
      </c>
      <c r="Q74" s="80">
        <f aca="true" t="shared" si="7" ref="Q74:Q141">COUNTA(R74:CJ74)</f>
        <v>1</v>
      </c>
      <c r="R74" s="11">
        <v>2</v>
      </c>
      <c r="S74" s="11"/>
      <c r="T74" s="11"/>
      <c r="U74" s="11"/>
      <c r="AK74" s="19"/>
    </row>
    <row r="75" spans="1:37" ht="12.75">
      <c r="A75" s="1" t="s">
        <v>92</v>
      </c>
      <c r="B75" s="35"/>
      <c r="C75" s="25"/>
      <c r="D75" s="62">
        <v>0.01</v>
      </c>
      <c r="E75" s="31">
        <v>0.02</v>
      </c>
      <c r="F75" s="62">
        <v>0.02</v>
      </c>
      <c r="G75" s="122">
        <v>0.014416961130742052</v>
      </c>
      <c r="H75" s="156">
        <f t="shared" si="4"/>
        <v>0.012019963044321397</v>
      </c>
      <c r="I75" s="153">
        <v>0.015328019619865114</v>
      </c>
      <c r="J75" s="17">
        <v>0.02</v>
      </c>
      <c r="K75" s="17"/>
      <c r="L75" s="17">
        <v>0.03679175864606328</v>
      </c>
      <c r="M75" s="17"/>
      <c r="N75" s="17"/>
      <c r="O75" s="90">
        <f t="shared" si="5"/>
        <v>0.015051173991571343</v>
      </c>
      <c r="P75" s="181">
        <f t="shared" si="6"/>
        <v>1</v>
      </c>
      <c r="Q75" s="182">
        <f t="shared" si="7"/>
        <v>1</v>
      </c>
      <c r="R75" s="11"/>
      <c r="S75" s="11"/>
      <c r="T75" s="11"/>
      <c r="U75" s="11"/>
      <c r="AA75">
        <v>1</v>
      </c>
      <c r="AK75" s="19"/>
    </row>
    <row r="76" spans="1:37" ht="12.75">
      <c r="A76" s="1" t="s">
        <v>93</v>
      </c>
      <c r="B76" s="35">
        <v>0.08</v>
      </c>
      <c r="C76" s="25"/>
      <c r="D76" s="62"/>
      <c r="E76" s="31"/>
      <c r="F76" s="62">
        <v>0.01</v>
      </c>
      <c r="G76" s="121" t="s">
        <v>296</v>
      </c>
      <c r="H76" s="156">
        <f t="shared" si="4"/>
        <v>0.0033333333333333335</v>
      </c>
      <c r="I76" s="153"/>
      <c r="J76" s="17">
        <v>0.02</v>
      </c>
      <c r="K76" s="17"/>
      <c r="L76" s="17"/>
      <c r="M76" s="17"/>
      <c r="N76" s="17"/>
      <c r="O76" s="90">
        <f t="shared" si="5"/>
        <v>0</v>
      </c>
      <c r="P76" s="77">
        <f t="shared" si="6"/>
        <v>0</v>
      </c>
      <c r="Q76" s="80">
        <f t="shared" si="7"/>
        <v>0</v>
      </c>
      <c r="R76" s="11"/>
      <c r="S76" s="11"/>
      <c r="T76" s="11"/>
      <c r="U76" s="11"/>
      <c r="AK76" s="19"/>
    </row>
    <row r="77" spans="1:37" ht="12.75">
      <c r="A77" s="1" t="s">
        <v>198</v>
      </c>
      <c r="B77" s="35"/>
      <c r="C77" s="25">
        <v>0.01</v>
      </c>
      <c r="D77" s="62">
        <v>0.01</v>
      </c>
      <c r="E77" s="31">
        <v>0.01</v>
      </c>
      <c r="F77" s="62">
        <v>0.01</v>
      </c>
      <c r="G77" s="122"/>
      <c r="H77" s="156">
        <f t="shared" si="4"/>
        <v>0.011491580619299406</v>
      </c>
      <c r="I77" s="153"/>
      <c r="J77" s="17"/>
      <c r="K77" s="17"/>
      <c r="L77" s="17">
        <v>0.01839587932303164</v>
      </c>
      <c r="M77" s="17">
        <v>0.03545470661230278</v>
      </c>
      <c r="N77" s="17">
        <v>0.015098897780462027</v>
      </c>
      <c r="O77" s="90">
        <f t="shared" si="5"/>
        <v>0</v>
      </c>
      <c r="P77" s="77">
        <f t="shared" si="6"/>
        <v>0</v>
      </c>
      <c r="Q77" s="80">
        <f t="shared" si="7"/>
        <v>0</v>
      </c>
      <c r="R77" s="11"/>
      <c r="S77" s="11"/>
      <c r="T77" s="11"/>
      <c r="U77" s="11"/>
      <c r="AK77" s="19"/>
    </row>
    <row r="78" spans="1:77" ht="12.75">
      <c r="A78" s="1" t="s">
        <v>94</v>
      </c>
      <c r="B78" s="35"/>
      <c r="C78" s="25">
        <v>0.02</v>
      </c>
      <c r="D78" s="62">
        <v>0.02</v>
      </c>
      <c r="E78" s="31">
        <v>0.01</v>
      </c>
      <c r="F78" s="62">
        <v>0.04</v>
      </c>
      <c r="G78" s="122">
        <v>0.05594464075382803</v>
      </c>
      <c r="H78" s="156">
        <f t="shared" si="4"/>
        <v>0.06712146619704125</v>
      </c>
      <c r="I78" s="153">
        <v>0.22</v>
      </c>
      <c r="J78" s="17"/>
      <c r="K78" s="17">
        <v>0.09471490812653913</v>
      </c>
      <c r="L78" s="17">
        <v>0.05518763796909492</v>
      </c>
      <c r="M78" s="17">
        <v>0.01772735330615139</v>
      </c>
      <c r="N78" s="17">
        <v>0.015098897780462027</v>
      </c>
      <c r="O78" s="90">
        <f t="shared" si="5"/>
        <v>0.060204695966285374</v>
      </c>
      <c r="P78" s="77">
        <f t="shared" si="6"/>
        <v>4</v>
      </c>
      <c r="Q78" s="80">
        <f t="shared" si="7"/>
        <v>4</v>
      </c>
      <c r="R78" s="11"/>
      <c r="S78" s="11"/>
      <c r="T78" s="11"/>
      <c r="U78" s="11"/>
      <c r="AD78">
        <v>1</v>
      </c>
      <c r="AK78" s="19"/>
      <c r="AQ78">
        <v>1</v>
      </c>
      <c r="AZ78">
        <v>1</v>
      </c>
      <c r="BY78">
        <v>1</v>
      </c>
    </row>
    <row r="79" spans="1:42" ht="12.75">
      <c r="A79" s="1" t="s">
        <v>95</v>
      </c>
      <c r="B79" s="35">
        <v>0.02</v>
      </c>
      <c r="C79" s="103" t="s">
        <v>296</v>
      </c>
      <c r="D79" s="101" t="s">
        <v>296</v>
      </c>
      <c r="E79" s="102" t="s">
        <v>296</v>
      </c>
      <c r="F79" s="62">
        <v>0.01</v>
      </c>
      <c r="G79" s="121" t="s">
        <v>296</v>
      </c>
      <c r="H79" s="156">
        <f t="shared" si="4"/>
        <v>0.004183149630077004</v>
      </c>
      <c r="I79" s="153">
        <v>0.01</v>
      </c>
      <c r="J79" s="17"/>
      <c r="K79" s="17"/>
      <c r="L79" s="17"/>
      <c r="M79" s="17"/>
      <c r="N79" s="17">
        <v>0.015098897780462027</v>
      </c>
      <c r="O79" s="90">
        <f t="shared" si="5"/>
        <v>0.015051173991571343</v>
      </c>
      <c r="P79" s="77">
        <f t="shared" si="6"/>
        <v>1</v>
      </c>
      <c r="Q79" s="80">
        <f t="shared" si="7"/>
        <v>1</v>
      </c>
      <c r="R79" s="11"/>
      <c r="S79" s="11"/>
      <c r="T79" s="11"/>
      <c r="U79" s="11"/>
      <c r="AK79" s="19"/>
      <c r="AP79">
        <v>1</v>
      </c>
    </row>
    <row r="80" spans="1:37" ht="12.75">
      <c r="A80" s="1" t="s">
        <v>96</v>
      </c>
      <c r="B80" s="35"/>
      <c r="C80" s="103" t="s">
        <v>296</v>
      </c>
      <c r="D80" s="106"/>
      <c r="E80" s="107"/>
      <c r="F80" s="106"/>
      <c r="G80" s="121" t="s">
        <v>296</v>
      </c>
      <c r="H80" s="156">
        <f t="shared" si="4"/>
        <v>0</v>
      </c>
      <c r="I80" s="153"/>
      <c r="J80" s="17"/>
      <c r="K80" s="17"/>
      <c r="L80" s="17"/>
      <c r="M80" s="17"/>
      <c r="N80" s="17"/>
      <c r="O80" s="90">
        <f t="shared" si="5"/>
        <v>0</v>
      </c>
      <c r="P80" s="77">
        <f t="shared" si="6"/>
        <v>0</v>
      </c>
      <c r="Q80" s="80">
        <f t="shared" si="7"/>
        <v>0</v>
      </c>
      <c r="R80" s="11"/>
      <c r="S80" s="11"/>
      <c r="T80" s="11"/>
      <c r="U80" s="11"/>
      <c r="AK80" s="19"/>
    </row>
    <row r="81" spans="1:37" ht="12.75">
      <c r="A81" s="1" t="s">
        <v>207</v>
      </c>
      <c r="B81" s="35"/>
      <c r="C81" s="25"/>
      <c r="D81" s="62">
        <v>0.01</v>
      </c>
      <c r="E81" s="31"/>
      <c r="F81" s="62"/>
      <c r="G81" s="122"/>
      <c r="H81" s="156">
        <f t="shared" si="4"/>
        <v>0</v>
      </c>
      <c r="I81" s="153"/>
      <c r="J81" s="17"/>
      <c r="K81" s="17"/>
      <c r="L81" s="17"/>
      <c r="M81" s="17"/>
      <c r="N81" s="17"/>
      <c r="O81" s="90">
        <f t="shared" si="5"/>
        <v>0</v>
      </c>
      <c r="P81" s="77">
        <f t="shared" si="6"/>
        <v>0</v>
      </c>
      <c r="Q81" s="80">
        <f t="shared" si="7"/>
        <v>0</v>
      </c>
      <c r="R81" s="11"/>
      <c r="S81" s="11"/>
      <c r="T81" s="11"/>
      <c r="U81" s="11"/>
      <c r="AK81" s="19"/>
    </row>
    <row r="82" spans="1:37" ht="12.75">
      <c r="A82" s="1" t="s">
        <v>268</v>
      </c>
      <c r="B82" s="35"/>
      <c r="C82" s="25"/>
      <c r="D82" s="62">
        <v>0.01</v>
      </c>
      <c r="E82" s="31"/>
      <c r="F82" s="101" t="s">
        <v>296</v>
      </c>
      <c r="G82" s="122"/>
      <c r="H82" s="156">
        <f t="shared" si="4"/>
        <v>0.0025164829634103376</v>
      </c>
      <c r="I82" s="153"/>
      <c r="J82" s="17"/>
      <c r="K82" s="17"/>
      <c r="L82" s="17"/>
      <c r="M82" s="17"/>
      <c r="N82" s="17">
        <v>0.015098897780462027</v>
      </c>
      <c r="O82" s="90">
        <f t="shared" si="5"/>
        <v>0</v>
      </c>
      <c r="P82" s="77">
        <f>SUM(R82:CJ82)</f>
        <v>0</v>
      </c>
      <c r="Q82" s="80">
        <f>COUNTA(R82:CJ82)</f>
        <v>0</v>
      </c>
      <c r="R82" s="11"/>
      <c r="S82" s="11"/>
      <c r="T82" s="11"/>
      <c r="U82" s="11"/>
      <c r="AK82" s="19"/>
    </row>
    <row r="83" spans="1:81" ht="12.75">
      <c r="A83" s="1" t="s">
        <v>97</v>
      </c>
      <c r="B83" s="35">
        <v>0.17</v>
      </c>
      <c r="C83" s="25">
        <v>0.14</v>
      </c>
      <c r="D83" s="62">
        <v>0.13</v>
      </c>
      <c r="E83" s="31">
        <v>0.21</v>
      </c>
      <c r="F83" s="62">
        <v>0.19</v>
      </c>
      <c r="G83" s="122">
        <v>0.2160294464075383</v>
      </c>
      <c r="H83" s="156">
        <f t="shared" si="4"/>
        <v>0.25620471182500043</v>
      </c>
      <c r="I83" s="153">
        <v>0.21</v>
      </c>
      <c r="J83" s="17">
        <v>0.24</v>
      </c>
      <c r="K83" s="17">
        <v>0.17048683462777042</v>
      </c>
      <c r="L83" s="17">
        <v>0.3311258278145695</v>
      </c>
      <c r="M83" s="17">
        <v>0.28363765289842224</v>
      </c>
      <c r="N83" s="17">
        <v>0.30197795560924057</v>
      </c>
      <c r="O83" s="90">
        <f t="shared" si="5"/>
        <v>0.19566526189042746</v>
      </c>
      <c r="P83" s="77">
        <f t="shared" si="6"/>
        <v>13</v>
      </c>
      <c r="Q83" s="80">
        <f t="shared" si="7"/>
        <v>13</v>
      </c>
      <c r="R83" s="11"/>
      <c r="S83" s="11"/>
      <c r="T83" s="11"/>
      <c r="U83" s="11"/>
      <c r="Z83">
        <v>1</v>
      </c>
      <c r="AD83">
        <v>1</v>
      </c>
      <c r="AF83">
        <v>1</v>
      </c>
      <c r="AK83" s="19"/>
      <c r="AR83">
        <v>1</v>
      </c>
      <c r="AW83">
        <v>1</v>
      </c>
      <c r="BG83">
        <v>1</v>
      </c>
      <c r="BI83">
        <v>1</v>
      </c>
      <c r="BS83">
        <v>1</v>
      </c>
      <c r="BT83">
        <v>1</v>
      </c>
      <c r="BW83">
        <v>1</v>
      </c>
      <c r="BZ83">
        <v>1</v>
      </c>
      <c r="CA83">
        <v>1</v>
      </c>
      <c r="CC83">
        <v>1</v>
      </c>
    </row>
    <row r="84" spans="1:86" ht="12.75">
      <c r="A84" s="1" t="s">
        <v>98</v>
      </c>
      <c r="B84" s="35">
        <v>0.64</v>
      </c>
      <c r="C84" s="25">
        <v>0.42</v>
      </c>
      <c r="D84" s="62">
        <v>0.29</v>
      </c>
      <c r="E84" s="31">
        <v>0.19</v>
      </c>
      <c r="F84" s="62">
        <v>0.29</v>
      </c>
      <c r="G84" s="122">
        <v>0.5081436984687867</v>
      </c>
      <c r="H84" s="156">
        <f t="shared" si="4"/>
        <v>0.518127284132741</v>
      </c>
      <c r="I84" s="153">
        <v>0.3</v>
      </c>
      <c r="J84" s="17">
        <v>0.19</v>
      </c>
      <c r="K84" s="17">
        <v>0.6251183936351582</v>
      </c>
      <c r="L84" s="17">
        <v>0.6438557763061074</v>
      </c>
      <c r="M84" s="17">
        <v>0.5495479524906931</v>
      </c>
      <c r="N84" s="17">
        <v>0.8002415823644875</v>
      </c>
      <c r="O84" s="90">
        <f t="shared" si="5"/>
        <v>0.6321493076459964</v>
      </c>
      <c r="P84" s="77">
        <f t="shared" si="6"/>
        <v>42</v>
      </c>
      <c r="Q84" s="80">
        <f t="shared" si="7"/>
        <v>29</v>
      </c>
      <c r="R84" s="11"/>
      <c r="S84" s="11">
        <v>1</v>
      </c>
      <c r="T84" s="11">
        <v>2</v>
      </c>
      <c r="U84" s="11"/>
      <c r="V84">
        <v>1</v>
      </c>
      <c r="Z84">
        <v>1</v>
      </c>
      <c r="AC84">
        <v>1</v>
      </c>
      <c r="AD84">
        <v>3</v>
      </c>
      <c r="AF84">
        <v>2</v>
      </c>
      <c r="AI84">
        <v>1</v>
      </c>
      <c r="AK84" s="19">
        <v>1</v>
      </c>
      <c r="AM84">
        <v>1</v>
      </c>
      <c r="AO84">
        <v>1</v>
      </c>
      <c r="AP84">
        <v>2</v>
      </c>
      <c r="AR84">
        <v>3</v>
      </c>
      <c r="AT84">
        <v>1</v>
      </c>
      <c r="AW84">
        <v>2</v>
      </c>
      <c r="AX84">
        <v>4</v>
      </c>
      <c r="AY84">
        <v>1</v>
      </c>
      <c r="BF84">
        <v>1</v>
      </c>
      <c r="BH84">
        <v>1</v>
      </c>
      <c r="BI84">
        <v>1</v>
      </c>
      <c r="BJ84">
        <v>1</v>
      </c>
      <c r="BN84">
        <v>2</v>
      </c>
      <c r="BP84">
        <v>1</v>
      </c>
      <c r="BS84">
        <v>2</v>
      </c>
      <c r="BW84">
        <v>1</v>
      </c>
      <c r="CB84">
        <v>1</v>
      </c>
      <c r="CC84">
        <v>1</v>
      </c>
      <c r="CE84">
        <v>1</v>
      </c>
      <c r="CH84">
        <v>1</v>
      </c>
    </row>
    <row r="85" spans="1:88" ht="12.75">
      <c r="A85" s="1" t="s">
        <v>99</v>
      </c>
      <c r="B85" s="35">
        <v>7.03</v>
      </c>
      <c r="C85" s="25">
        <v>1.21</v>
      </c>
      <c r="D85" s="62">
        <v>1.98</v>
      </c>
      <c r="E85" s="31">
        <v>1.85</v>
      </c>
      <c r="F85" s="62">
        <v>2.46</v>
      </c>
      <c r="G85" s="122">
        <v>4.337148409893993</v>
      </c>
      <c r="H85" s="156">
        <f t="shared" si="4"/>
        <v>7.982295524302188</v>
      </c>
      <c r="I85" s="153">
        <v>9.69</v>
      </c>
      <c r="J85" s="17">
        <v>7.01</v>
      </c>
      <c r="K85" s="17">
        <v>6.156469028225043</v>
      </c>
      <c r="L85" s="17">
        <v>10.062545989698307</v>
      </c>
      <c r="M85" s="17">
        <v>8.633221060095728</v>
      </c>
      <c r="N85" s="17">
        <v>6.341537067794052</v>
      </c>
      <c r="O85" s="90">
        <f t="shared" si="5"/>
        <v>8.39855508729681</v>
      </c>
      <c r="P85" s="77">
        <f t="shared" si="6"/>
        <v>558</v>
      </c>
      <c r="Q85" s="80">
        <f t="shared" si="7"/>
        <v>62</v>
      </c>
      <c r="R85" s="11">
        <v>4</v>
      </c>
      <c r="S85" s="11">
        <v>19</v>
      </c>
      <c r="T85" s="11">
        <v>3</v>
      </c>
      <c r="U85" s="11">
        <v>14</v>
      </c>
      <c r="V85" s="50"/>
      <c r="W85" s="50">
        <v>5</v>
      </c>
      <c r="X85" s="50">
        <v>3</v>
      </c>
      <c r="Y85" s="50">
        <v>4</v>
      </c>
      <c r="Z85" s="50">
        <v>4</v>
      </c>
      <c r="AA85" s="50"/>
      <c r="AB85" s="50">
        <v>1</v>
      </c>
      <c r="AC85" s="50">
        <v>12</v>
      </c>
      <c r="AD85" s="50">
        <v>13</v>
      </c>
      <c r="AE85" s="50">
        <v>20</v>
      </c>
      <c r="AF85" s="50">
        <v>16</v>
      </c>
      <c r="AG85" s="50">
        <v>1</v>
      </c>
      <c r="AH85" s="50"/>
      <c r="AI85" s="50">
        <v>3</v>
      </c>
      <c r="AJ85" s="50">
        <v>3</v>
      </c>
      <c r="AK85" s="50">
        <v>3</v>
      </c>
      <c r="AL85" s="50">
        <v>14</v>
      </c>
      <c r="AM85" s="50">
        <v>28</v>
      </c>
      <c r="AN85" s="50">
        <v>12</v>
      </c>
      <c r="AO85" s="50">
        <v>53</v>
      </c>
      <c r="AP85" s="50">
        <v>8</v>
      </c>
      <c r="AQ85" s="50">
        <v>4</v>
      </c>
      <c r="AR85" s="50">
        <v>20</v>
      </c>
      <c r="AS85" s="50"/>
      <c r="AT85" s="50">
        <v>9</v>
      </c>
      <c r="AU85" s="50">
        <v>27</v>
      </c>
      <c r="AV85" s="50">
        <v>7</v>
      </c>
      <c r="AW85" s="50">
        <v>6</v>
      </c>
      <c r="AX85" s="50">
        <v>7</v>
      </c>
      <c r="AY85" s="50">
        <v>14</v>
      </c>
      <c r="AZ85">
        <v>11</v>
      </c>
      <c r="BA85" s="50">
        <v>5</v>
      </c>
      <c r="BB85" s="50">
        <v>10</v>
      </c>
      <c r="BC85">
        <v>11</v>
      </c>
      <c r="BD85">
        <v>5</v>
      </c>
      <c r="BE85">
        <v>8</v>
      </c>
      <c r="BF85">
        <v>11</v>
      </c>
      <c r="BG85">
        <v>9</v>
      </c>
      <c r="BH85">
        <v>1</v>
      </c>
      <c r="BI85">
        <v>3</v>
      </c>
      <c r="BJ85">
        <v>6</v>
      </c>
      <c r="BK85">
        <v>1</v>
      </c>
      <c r="BM85">
        <v>2</v>
      </c>
      <c r="BO85">
        <v>7</v>
      </c>
      <c r="BP85">
        <v>6</v>
      </c>
      <c r="BQ85">
        <v>6</v>
      </c>
      <c r="BR85">
        <v>3</v>
      </c>
      <c r="BS85">
        <v>27</v>
      </c>
      <c r="BU85">
        <v>2</v>
      </c>
      <c r="BW85">
        <v>7</v>
      </c>
      <c r="BX85">
        <v>7</v>
      </c>
      <c r="BY85">
        <v>4</v>
      </c>
      <c r="BZ85">
        <v>5</v>
      </c>
      <c r="CA85">
        <v>3</v>
      </c>
      <c r="CB85">
        <v>10</v>
      </c>
      <c r="CC85">
        <v>19</v>
      </c>
      <c r="CE85">
        <v>1</v>
      </c>
      <c r="CF85">
        <v>2</v>
      </c>
      <c r="CG85">
        <v>5</v>
      </c>
      <c r="CH85">
        <v>9</v>
      </c>
      <c r="CI85">
        <v>12</v>
      </c>
      <c r="CJ85">
        <v>3</v>
      </c>
    </row>
    <row r="86" spans="1:84" ht="12.75">
      <c r="A86" s="1" t="s">
        <v>195</v>
      </c>
      <c r="B86" s="35">
        <v>0.07</v>
      </c>
      <c r="C86" s="103" t="s">
        <v>296</v>
      </c>
      <c r="D86" s="101" t="s">
        <v>296</v>
      </c>
      <c r="E86" s="107"/>
      <c r="F86" s="101" t="s">
        <v>296</v>
      </c>
      <c r="G86" s="121" t="s">
        <v>296</v>
      </c>
      <c r="H86" s="156">
        <f t="shared" si="4"/>
        <v>0.004621225551025232</v>
      </c>
      <c r="I86" s="153">
        <v>0.01</v>
      </c>
      <c r="J86" s="17"/>
      <c r="K86" s="17"/>
      <c r="L86" s="17"/>
      <c r="M86" s="17">
        <v>0.01772735330615139</v>
      </c>
      <c r="N86" s="17"/>
      <c r="O86" s="90">
        <f t="shared" si="5"/>
        <v>0.07525586995785671</v>
      </c>
      <c r="P86" s="181">
        <f t="shared" si="6"/>
        <v>5</v>
      </c>
      <c r="Q86" s="182">
        <f t="shared" si="7"/>
        <v>5</v>
      </c>
      <c r="R86" s="11"/>
      <c r="S86" s="11"/>
      <c r="T86" s="11"/>
      <c r="U86" s="11"/>
      <c r="AD86">
        <v>1</v>
      </c>
      <c r="AI86">
        <v>1</v>
      </c>
      <c r="AZ86">
        <v>1</v>
      </c>
      <c r="CB86">
        <v>1</v>
      </c>
      <c r="CF86">
        <v>1</v>
      </c>
    </row>
    <row r="87" spans="1:81" ht="12.75">
      <c r="A87" s="1" t="s">
        <v>100</v>
      </c>
      <c r="B87" s="35">
        <v>0.22</v>
      </c>
      <c r="C87" s="25">
        <v>0.06</v>
      </c>
      <c r="D87" s="62">
        <v>0.06</v>
      </c>
      <c r="E87" s="31">
        <v>0.04</v>
      </c>
      <c r="F87" s="62">
        <v>0.02</v>
      </c>
      <c r="G87" s="122">
        <v>0.0618339222614841</v>
      </c>
      <c r="H87" s="156">
        <f t="shared" si="4"/>
        <v>0.06018145379793847</v>
      </c>
      <c r="I87" s="153">
        <v>0.04</v>
      </c>
      <c r="J87" s="17">
        <v>0.02</v>
      </c>
      <c r="K87" s="17">
        <v>0.05682894487592347</v>
      </c>
      <c r="L87" s="17">
        <v>0.05518763796909492</v>
      </c>
      <c r="M87" s="17">
        <v>0.05318205991845417</v>
      </c>
      <c r="N87" s="17">
        <v>0.13589008002415826</v>
      </c>
      <c r="O87" s="90">
        <f t="shared" si="5"/>
        <v>0.09030704394942805</v>
      </c>
      <c r="P87" s="77">
        <f t="shared" si="6"/>
        <v>6</v>
      </c>
      <c r="Q87" s="80">
        <f t="shared" si="7"/>
        <v>5</v>
      </c>
      <c r="R87" s="11"/>
      <c r="S87" s="11"/>
      <c r="T87" s="11"/>
      <c r="U87" s="11"/>
      <c r="AT87">
        <v>1</v>
      </c>
      <c r="AW87">
        <v>1</v>
      </c>
      <c r="AX87">
        <v>1</v>
      </c>
      <c r="CB87">
        <v>2</v>
      </c>
      <c r="CC87">
        <v>1</v>
      </c>
    </row>
    <row r="88" spans="1:80" ht="12.75">
      <c r="A88" s="1" t="s">
        <v>101</v>
      </c>
      <c r="B88" s="35">
        <v>0.03</v>
      </c>
      <c r="C88" s="25">
        <v>0.03</v>
      </c>
      <c r="D88" s="62">
        <v>0.04</v>
      </c>
      <c r="E88" s="31">
        <v>0.01</v>
      </c>
      <c r="F88" s="62">
        <v>0.03</v>
      </c>
      <c r="G88" s="122">
        <v>0.027778563015312136</v>
      </c>
      <c r="H88" s="156">
        <f t="shared" si="4"/>
        <v>0.006399313220505273</v>
      </c>
      <c r="I88" s="153"/>
      <c r="J88" s="17">
        <v>0.02</v>
      </c>
      <c r="K88" s="17"/>
      <c r="L88" s="17">
        <v>0.01839587932303164</v>
      </c>
      <c r="M88" s="17"/>
      <c r="N88" s="17"/>
      <c r="O88" s="90">
        <f t="shared" si="5"/>
        <v>0.030102347983142687</v>
      </c>
      <c r="P88" s="77">
        <f t="shared" si="6"/>
        <v>2</v>
      </c>
      <c r="Q88" s="80">
        <f t="shared" si="7"/>
        <v>2</v>
      </c>
      <c r="R88" s="11"/>
      <c r="S88" s="11"/>
      <c r="T88" s="11"/>
      <c r="U88" s="11"/>
      <c r="BS88">
        <v>1</v>
      </c>
      <c r="CB88">
        <v>1</v>
      </c>
    </row>
    <row r="89" spans="1:27" ht="12.75">
      <c r="A89" s="1" t="s">
        <v>199</v>
      </c>
      <c r="B89" s="35">
        <v>0.03</v>
      </c>
      <c r="C89" s="25">
        <v>0.03</v>
      </c>
      <c r="D89" s="62">
        <v>0.01</v>
      </c>
      <c r="E89" s="31">
        <v>0.01</v>
      </c>
      <c r="F89" s="62">
        <v>0.01</v>
      </c>
      <c r="G89" s="121" t="s">
        <v>296</v>
      </c>
      <c r="H89" s="156">
        <f t="shared" si="4"/>
        <v>0.0031571636042179705</v>
      </c>
      <c r="I89" s="153"/>
      <c r="J89" s="17"/>
      <c r="K89" s="17">
        <v>0.018942981625307824</v>
      </c>
      <c r="L89" s="17"/>
      <c r="M89" s="17"/>
      <c r="N89" s="17"/>
      <c r="O89" s="90">
        <f t="shared" si="5"/>
        <v>0.015051173991571343</v>
      </c>
      <c r="P89" s="77">
        <f t="shared" si="6"/>
        <v>1</v>
      </c>
      <c r="Q89" s="80">
        <f t="shared" si="7"/>
        <v>1</v>
      </c>
      <c r="R89" s="11"/>
      <c r="S89" s="11"/>
      <c r="T89" s="11"/>
      <c r="U89" s="11"/>
      <c r="AA89">
        <v>1</v>
      </c>
    </row>
    <row r="90" spans="1:21" ht="12.75">
      <c r="A90" s="1" t="s">
        <v>297</v>
      </c>
      <c r="B90" s="35">
        <v>1.33</v>
      </c>
      <c r="C90" s="105">
        <v>0.05</v>
      </c>
      <c r="D90" s="101" t="s">
        <v>296</v>
      </c>
      <c r="E90" s="31">
        <v>0.01</v>
      </c>
      <c r="F90" s="62">
        <v>0.03</v>
      </c>
      <c r="G90" s="121"/>
      <c r="H90" s="156">
        <f t="shared" si="4"/>
        <v>0</v>
      </c>
      <c r="I90" s="153"/>
      <c r="J90" s="17"/>
      <c r="K90" s="17"/>
      <c r="L90" s="17"/>
      <c r="M90" s="17"/>
      <c r="N90" s="17"/>
      <c r="O90" s="90">
        <f>P90*10/$P$4</f>
        <v>0</v>
      </c>
      <c r="P90" s="77">
        <f>SUM(R90:CJ90)</f>
        <v>0</v>
      </c>
      <c r="Q90" s="80">
        <f>COUNTA(R90:CJ90)</f>
        <v>0</v>
      </c>
      <c r="R90" s="11"/>
      <c r="S90" s="11"/>
      <c r="T90" s="11"/>
      <c r="U90" s="11"/>
    </row>
    <row r="91" spans="1:27" ht="12.75">
      <c r="A91" s="1" t="s">
        <v>102</v>
      </c>
      <c r="B91" s="35"/>
      <c r="C91" s="25"/>
      <c r="D91" s="62"/>
      <c r="E91" s="31"/>
      <c r="F91" s="62"/>
      <c r="G91" s="122"/>
      <c r="H91" s="156">
        <f t="shared" si="4"/>
        <v>0</v>
      </c>
      <c r="I91" s="153"/>
      <c r="J91" s="17"/>
      <c r="K91" s="17"/>
      <c r="L91" s="17"/>
      <c r="M91" s="17"/>
      <c r="N91" s="17"/>
      <c r="O91" s="90">
        <f t="shared" si="5"/>
        <v>0.030102347983142687</v>
      </c>
      <c r="P91" s="77">
        <f t="shared" si="6"/>
        <v>2</v>
      </c>
      <c r="Q91" s="80">
        <f t="shared" si="7"/>
        <v>1</v>
      </c>
      <c r="R91" s="11"/>
      <c r="S91" s="11"/>
      <c r="T91" s="11"/>
      <c r="U91" s="11"/>
      <c r="AA91">
        <v>2</v>
      </c>
    </row>
    <row r="92" spans="1:21" ht="12.75">
      <c r="A92" s="1" t="s">
        <v>303</v>
      </c>
      <c r="B92" s="35"/>
      <c r="C92" s="25"/>
      <c r="D92" s="62"/>
      <c r="E92" s="31"/>
      <c r="F92" s="62"/>
      <c r="G92" s="122"/>
      <c r="H92" s="156">
        <f t="shared" si="4"/>
        <v>0.01235510326573379</v>
      </c>
      <c r="I92" s="153"/>
      <c r="J92" s="17"/>
      <c r="K92" s="17">
        <v>0.018942981625307824</v>
      </c>
      <c r="L92" s="17">
        <v>0.05518763796909492</v>
      </c>
      <c r="M92" s="17"/>
      <c r="N92" s="17"/>
      <c r="O92" s="90">
        <f>P92*10/$P$4</f>
        <v>0</v>
      </c>
      <c r="P92" s="77">
        <f>SUM(R92:CJ92)</f>
        <v>0</v>
      </c>
      <c r="Q92" s="80">
        <f>COUNTA(R92:CJ92)</f>
        <v>0</v>
      </c>
      <c r="R92" s="11"/>
      <c r="S92" s="11"/>
      <c r="T92" s="11"/>
      <c r="U92" s="11"/>
    </row>
    <row r="93" spans="1:27" ht="12.75">
      <c r="A93" s="1" t="s">
        <v>103</v>
      </c>
      <c r="B93" s="35"/>
      <c r="C93" s="25"/>
      <c r="D93" s="62"/>
      <c r="E93" s="102" t="s">
        <v>296</v>
      </c>
      <c r="F93" s="101" t="s">
        <v>296</v>
      </c>
      <c r="G93" s="122">
        <v>0.011472320376914018</v>
      </c>
      <c r="H93" s="156">
        <f t="shared" si="4"/>
        <v>0.005032965926820675</v>
      </c>
      <c r="I93" s="153"/>
      <c r="J93" s="17"/>
      <c r="K93" s="17"/>
      <c r="L93" s="17"/>
      <c r="M93" s="17"/>
      <c r="N93" s="17">
        <v>0.030197795560924053</v>
      </c>
      <c r="O93" s="90">
        <f t="shared" si="5"/>
        <v>0.015051173991571343</v>
      </c>
      <c r="P93" s="77">
        <f t="shared" si="6"/>
        <v>1</v>
      </c>
      <c r="Q93" s="80">
        <f t="shared" si="7"/>
        <v>1</v>
      </c>
      <c r="R93" s="11"/>
      <c r="S93" s="11"/>
      <c r="T93" s="11"/>
      <c r="U93" s="11"/>
      <c r="AA93">
        <v>1</v>
      </c>
    </row>
    <row r="94" spans="1:21" ht="12.75">
      <c r="A94" s="1" t="s">
        <v>104</v>
      </c>
      <c r="B94" s="35"/>
      <c r="C94" s="25"/>
      <c r="D94" s="62"/>
      <c r="E94" s="31"/>
      <c r="F94" s="62"/>
      <c r="G94" s="122">
        <v>0.01</v>
      </c>
      <c r="H94" s="156">
        <f t="shared" si="4"/>
        <v>0</v>
      </c>
      <c r="I94" s="153"/>
      <c r="J94" s="17"/>
      <c r="K94" s="17"/>
      <c r="L94" s="17"/>
      <c r="M94" s="17"/>
      <c r="N94" s="17"/>
      <c r="O94" s="90">
        <f t="shared" si="5"/>
        <v>0</v>
      </c>
      <c r="P94" s="77">
        <f t="shared" si="6"/>
        <v>0</v>
      </c>
      <c r="Q94" s="80">
        <f t="shared" si="7"/>
        <v>0</v>
      </c>
      <c r="R94" s="11"/>
      <c r="S94" s="11"/>
      <c r="T94" s="11"/>
      <c r="U94" s="11"/>
    </row>
    <row r="95" spans="1:80" ht="12.75">
      <c r="A95" s="1" t="s">
        <v>105</v>
      </c>
      <c r="B95" s="35">
        <v>1.01</v>
      </c>
      <c r="C95" s="25">
        <v>0.89</v>
      </c>
      <c r="D95" s="62">
        <v>3.36</v>
      </c>
      <c r="E95" s="31">
        <v>1.54</v>
      </c>
      <c r="F95" s="62">
        <v>16.77</v>
      </c>
      <c r="G95" s="122">
        <v>9.93325441696113</v>
      </c>
      <c r="H95" s="156">
        <f t="shared" si="4"/>
        <v>7.687728079963516</v>
      </c>
      <c r="I95" s="153">
        <v>0.66</v>
      </c>
      <c r="J95" s="17">
        <v>7.06</v>
      </c>
      <c r="K95" s="17">
        <v>1.3638946770221634</v>
      </c>
      <c r="L95" s="17">
        <v>3.4032376747608533</v>
      </c>
      <c r="M95" s="17">
        <v>1.4181882644921113</v>
      </c>
      <c r="N95" s="17">
        <v>32.221047863505966</v>
      </c>
      <c r="O95" s="90">
        <f t="shared" si="5"/>
        <v>0.8278145695364238</v>
      </c>
      <c r="P95" s="77">
        <f t="shared" si="6"/>
        <v>55</v>
      </c>
      <c r="Q95" s="80">
        <f t="shared" si="7"/>
        <v>6</v>
      </c>
      <c r="R95" s="11"/>
      <c r="S95" s="11">
        <v>2</v>
      </c>
      <c r="T95" s="11"/>
      <c r="U95" s="11"/>
      <c r="X95" s="50"/>
      <c r="Y95" s="50"/>
      <c r="Z95" s="50"/>
      <c r="AA95" s="50">
        <v>12</v>
      </c>
      <c r="BE95">
        <v>24</v>
      </c>
      <c r="BO95">
        <v>4</v>
      </c>
      <c r="BY95">
        <v>12</v>
      </c>
      <c r="CB95">
        <v>1</v>
      </c>
    </row>
    <row r="96" spans="1:76" ht="12.75">
      <c r="A96" s="1" t="s">
        <v>106</v>
      </c>
      <c r="B96" s="35"/>
      <c r="C96" s="25">
        <v>0.03</v>
      </c>
      <c r="D96" s="62">
        <v>0.05</v>
      </c>
      <c r="E96" s="31">
        <v>0.05</v>
      </c>
      <c r="F96" s="62">
        <v>0.13</v>
      </c>
      <c r="G96" s="122">
        <v>0.06894464075382804</v>
      </c>
      <c r="H96" s="156">
        <f t="shared" si="4"/>
        <v>0.06542145040685911</v>
      </c>
      <c r="I96" s="153">
        <v>0.122624156958921</v>
      </c>
      <c r="J96" s="17">
        <v>0.13</v>
      </c>
      <c r="K96" s="17"/>
      <c r="L96" s="17">
        <v>0.09197939661515821</v>
      </c>
      <c r="M96" s="17">
        <v>0.01772735330615139</v>
      </c>
      <c r="N96" s="17">
        <v>0.030197795560924053</v>
      </c>
      <c r="O96" s="90">
        <f t="shared" si="5"/>
        <v>0.060204695966285374</v>
      </c>
      <c r="P96" s="77">
        <f t="shared" si="6"/>
        <v>4</v>
      </c>
      <c r="Q96" s="80">
        <f t="shared" si="7"/>
        <v>3</v>
      </c>
      <c r="R96" s="11"/>
      <c r="S96" s="11"/>
      <c r="T96" s="11"/>
      <c r="U96" s="11"/>
      <c r="AI96">
        <v>1</v>
      </c>
      <c r="AO96">
        <v>2</v>
      </c>
      <c r="BX96">
        <v>1</v>
      </c>
    </row>
    <row r="97" spans="1:83" ht="12.75">
      <c r="A97" s="1" t="s">
        <v>107</v>
      </c>
      <c r="B97" s="35">
        <v>0.12</v>
      </c>
      <c r="C97" s="25">
        <v>0.01</v>
      </c>
      <c r="D97" s="62">
        <v>0.01</v>
      </c>
      <c r="E97" s="31"/>
      <c r="F97" s="62">
        <v>0.01</v>
      </c>
      <c r="G97" s="122">
        <v>0.028889281507656066</v>
      </c>
      <c r="H97" s="156">
        <f t="shared" si="4"/>
        <v>0.06787376004774419</v>
      </c>
      <c r="I97" s="153">
        <v>0.030656039239730228</v>
      </c>
      <c r="J97" s="17"/>
      <c r="K97" s="17">
        <v>0.05682894487592347</v>
      </c>
      <c r="L97" s="17">
        <v>0.03679175864606328</v>
      </c>
      <c r="M97" s="17">
        <v>0.17727353306151392</v>
      </c>
      <c r="N97" s="17">
        <v>0.10569228446323418</v>
      </c>
      <c r="O97" s="90">
        <f t="shared" si="5"/>
        <v>0.16556291390728478</v>
      </c>
      <c r="P97" s="77">
        <f t="shared" si="6"/>
        <v>11</v>
      </c>
      <c r="Q97" s="80">
        <f t="shared" si="7"/>
        <v>7</v>
      </c>
      <c r="R97" s="11"/>
      <c r="S97" s="11"/>
      <c r="T97" s="11"/>
      <c r="U97" s="11"/>
      <c r="Y97">
        <v>1</v>
      </c>
      <c r="AA97">
        <v>5</v>
      </c>
      <c r="AR97">
        <v>1</v>
      </c>
      <c r="AX97">
        <v>1</v>
      </c>
      <c r="AZ97">
        <v>1</v>
      </c>
      <c r="CB97">
        <v>1</v>
      </c>
      <c r="CE97">
        <v>1</v>
      </c>
    </row>
    <row r="98" spans="1:21" ht="12.75">
      <c r="A98" s="1" t="s">
        <v>108</v>
      </c>
      <c r="B98" s="35"/>
      <c r="C98" s="103" t="s">
        <v>296</v>
      </c>
      <c r="D98" s="62">
        <v>0.01</v>
      </c>
      <c r="E98" s="31">
        <v>0.02</v>
      </c>
      <c r="F98" s="62">
        <v>0.01</v>
      </c>
      <c r="G98" s="122">
        <v>0.005</v>
      </c>
      <c r="H98" s="156">
        <f t="shared" si="4"/>
        <v>0.02059627517338371</v>
      </c>
      <c r="I98" s="153">
        <v>0.01</v>
      </c>
      <c r="J98" s="17"/>
      <c r="K98" s="17"/>
      <c r="L98" s="17"/>
      <c r="M98" s="17">
        <v>0.05318205991845417</v>
      </c>
      <c r="N98" s="17">
        <v>0.060395591121848106</v>
      </c>
      <c r="O98" s="90">
        <f t="shared" si="5"/>
        <v>0.015051173991571343</v>
      </c>
      <c r="P98" s="77">
        <f t="shared" si="6"/>
        <v>1</v>
      </c>
      <c r="Q98" s="80">
        <f t="shared" si="7"/>
        <v>1</v>
      </c>
      <c r="R98" s="11"/>
      <c r="S98" s="11"/>
      <c r="T98" s="11">
        <v>1</v>
      </c>
      <c r="U98" s="11"/>
    </row>
    <row r="99" spans="1:80" ht="12.75">
      <c r="A99" s="1" t="s">
        <v>109</v>
      </c>
      <c r="B99" s="35"/>
      <c r="C99" s="103" t="s">
        <v>296</v>
      </c>
      <c r="D99" s="106"/>
      <c r="E99" s="102" t="s">
        <v>296</v>
      </c>
      <c r="F99" s="62">
        <v>0.02</v>
      </c>
      <c r="G99" s="122">
        <v>0.02594464075382803</v>
      </c>
      <c r="H99" s="156">
        <f t="shared" si="4"/>
        <v>0.05645563966593966</v>
      </c>
      <c r="I99" s="153">
        <v>0.01</v>
      </c>
      <c r="J99" s="17"/>
      <c r="K99" s="17">
        <v>0.03788596325061565</v>
      </c>
      <c r="L99" s="17">
        <v>0.01839587932303164</v>
      </c>
      <c r="M99" s="17">
        <v>0.10636411983690834</v>
      </c>
      <c r="N99" s="17">
        <v>0.1660878755850823</v>
      </c>
      <c r="O99" s="90">
        <f t="shared" si="5"/>
        <v>0.04515352197471403</v>
      </c>
      <c r="P99" s="77">
        <f t="shared" si="6"/>
        <v>3</v>
      </c>
      <c r="Q99" s="80">
        <f t="shared" si="7"/>
        <v>3</v>
      </c>
      <c r="R99" s="11"/>
      <c r="S99" s="11"/>
      <c r="T99" s="11"/>
      <c r="U99" s="11"/>
      <c r="AQ99">
        <v>1</v>
      </c>
      <c r="AT99">
        <v>1</v>
      </c>
      <c r="CB99">
        <v>1</v>
      </c>
    </row>
    <row r="100" spans="1:88" ht="12.75">
      <c r="A100" s="1" t="s">
        <v>110</v>
      </c>
      <c r="B100" s="35">
        <v>0.47</v>
      </c>
      <c r="C100" s="25">
        <v>0.83</v>
      </c>
      <c r="D100" s="62">
        <v>0.49</v>
      </c>
      <c r="E100" s="31">
        <v>0.64</v>
      </c>
      <c r="F100" s="62">
        <v>1.35</v>
      </c>
      <c r="G100" s="122">
        <v>3.0427844522968197</v>
      </c>
      <c r="H100" s="156">
        <f t="shared" si="4"/>
        <v>8.273100463031538</v>
      </c>
      <c r="I100" s="153">
        <v>5.59</v>
      </c>
      <c r="J100" s="17">
        <v>3.35</v>
      </c>
      <c r="K100" s="17">
        <v>5.114605038833113</v>
      </c>
      <c r="L100" s="17">
        <v>7.579102281089035</v>
      </c>
      <c r="M100" s="17">
        <v>2.623648289310406</v>
      </c>
      <c r="N100" s="17">
        <v>25.38124716895667</v>
      </c>
      <c r="O100" s="90">
        <f t="shared" si="5"/>
        <v>8.62432269717038</v>
      </c>
      <c r="P100" s="77">
        <f t="shared" si="6"/>
        <v>573</v>
      </c>
      <c r="Q100" s="80">
        <f t="shared" si="7"/>
        <v>62</v>
      </c>
      <c r="R100" s="11">
        <v>2</v>
      </c>
      <c r="S100" s="11">
        <v>2</v>
      </c>
      <c r="T100" s="11">
        <v>10</v>
      </c>
      <c r="U100" s="11">
        <v>2</v>
      </c>
      <c r="V100">
        <v>4</v>
      </c>
      <c r="W100" s="50">
        <v>20</v>
      </c>
      <c r="X100" s="50">
        <v>14</v>
      </c>
      <c r="Y100" s="50">
        <v>12</v>
      </c>
      <c r="Z100" s="50"/>
      <c r="AA100" s="50">
        <v>3</v>
      </c>
      <c r="AB100" s="50">
        <v>5</v>
      </c>
      <c r="AC100">
        <v>1</v>
      </c>
      <c r="AD100" s="50">
        <v>3</v>
      </c>
      <c r="AE100" s="50">
        <v>5</v>
      </c>
      <c r="AG100">
        <v>14</v>
      </c>
      <c r="AH100">
        <v>3</v>
      </c>
      <c r="AI100">
        <v>1</v>
      </c>
      <c r="AJ100">
        <v>6</v>
      </c>
      <c r="AL100">
        <v>14</v>
      </c>
      <c r="AM100">
        <v>10</v>
      </c>
      <c r="AN100">
        <v>13</v>
      </c>
      <c r="AO100">
        <v>5</v>
      </c>
      <c r="AP100">
        <v>10</v>
      </c>
      <c r="AQ100">
        <v>2</v>
      </c>
      <c r="AR100">
        <v>11</v>
      </c>
      <c r="AS100">
        <v>4</v>
      </c>
      <c r="AT100">
        <v>3</v>
      </c>
      <c r="AU100">
        <v>4</v>
      </c>
      <c r="AV100">
        <v>8</v>
      </c>
      <c r="AW100">
        <v>3</v>
      </c>
      <c r="AX100">
        <v>3</v>
      </c>
      <c r="AY100">
        <v>5</v>
      </c>
      <c r="AZ100">
        <v>13</v>
      </c>
      <c r="BB100">
        <v>1</v>
      </c>
      <c r="BC100">
        <v>32</v>
      </c>
      <c r="BD100">
        <v>12</v>
      </c>
      <c r="BE100">
        <v>38</v>
      </c>
      <c r="BF100">
        <v>17</v>
      </c>
      <c r="BG100">
        <v>12</v>
      </c>
      <c r="BI100">
        <v>5</v>
      </c>
      <c r="BJ100">
        <v>1</v>
      </c>
      <c r="BL100">
        <v>7</v>
      </c>
      <c r="BO100">
        <v>2</v>
      </c>
      <c r="BP100">
        <v>6</v>
      </c>
      <c r="BQ100">
        <v>11</v>
      </c>
      <c r="BR100">
        <v>2</v>
      </c>
      <c r="BS100">
        <v>8</v>
      </c>
      <c r="BT100">
        <v>7</v>
      </c>
      <c r="BU100">
        <v>18</v>
      </c>
      <c r="BV100">
        <v>21</v>
      </c>
      <c r="BW100">
        <v>3</v>
      </c>
      <c r="BX100">
        <v>25</v>
      </c>
      <c r="BY100">
        <v>30</v>
      </c>
      <c r="BZ100">
        <v>35</v>
      </c>
      <c r="CA100">
        <v>10</v>
      </c>
      <c r="CB100">
        <v>16</v>
      </c>
      <c r="CC100">
        <v>28</v>
      </c>
      <c r="CD100">
        <v>2</v>
      </c>
      <c r="CF100">
        <v>1</v>
      </c>
      <c r="CG100">
        <v>3</v>
      </c>
      <c r="CH100">
        <v>2</v>
      </c>
      <c r="CI100">
        <v>2</v>
      </c>
      <c r="CJ100">
        <v>1</v>
      </c>
    </row>
    <row r="101" spans="1:86" ht="12.75">
      <c r="A101" s="1" t="s">
        <v>111</v>
      </c>
      <c r="B101" s="35">
        <v>52.09</v>
      </c>
      <c r="C101" s="25">
        <v>25.73</v>
      </c>
      <c r="D101" s="62">
        <v>5.86</v>
      </c>
      <c r="E101" s="31">
        <v>57.54</v>
      </c>
      <c r="F101" s="62">
        <v>45.23</v>
      </c>
      <c r="G101" s="122">
        <v>29.827500588928153</v>
      </c>
      <c r="H101" s="156">
        <f t="shared" si="4"/>
        <v>158.35812931298446</v>
      </c>
      <c r="I101" s="153">
        <v>3.54</v>
      </c>
      <c r="J101" s="17">
        <v>0.58</v>
      </c>
      <c r="K101" s="17">
        <v>2.7846182989202504</v>
      </c>
      <c r="L101" s="17">
        <v>0.8094186902133922</v>
      </c>
      <c r="M101" s="17">
        <v>1.8790994504520475</v>
      </c>
      <c r="N101" s="17">
        <v>940.5556394383211</v>
      </c>
      <c r="O101" s="90">
        <f t="shared" si="5"/>
        <v>1.926550270921132</v>
      </c>
      <c r="P101" s="77">
        <f t="shared" si="6"/>
        <v>128</v>
      </c>
      <c r="Q101" s="80">
        <f t="shared" si="7"/>
        <v>17</v>
      </c>
      <c r="R101" s="11"/>
      <c r="S101" s="11">
        <v>1</v>
      </c>
      <c r="T101" s="11"/>
      <c r="U101" s="11"/>
      <c r="X101" s="50"/>
      <c r="Y101" s="50">
        <v>1</v>
      </c>
      <c r="Z101" s="50"/>
      <c r="AA101" s="50">
        <v>5</v>
      </c>
      <c r="AD101" s="50">
        <v>31</v>
      </c>
      <c r="AM101">
        <v>4</v>
      </c>
      <c r="AP101">
        <v>3</v>
      </c>
      <c r="AR101">
        <v>2</v>
      </c>
      <c r="AS101">
        <v>1</v>
      </c>
      <c r="AX101">
        <v>54</v>
      </c>
      <c r="AZ101">
        <v>18</v>
      </c>
      <c r="BC101">
        <v>1</v>
      </c>
      <c r="BE101">
        <v>1</v>
      </c>
      <c r="BL101">
        <v>1</v>
      </c>
      <c r="BS101">
        <v>2</v>
      </c>
      <c r="BZ101">
        <v>1</v>
      </c>
      <c r="CD101">
        <v>1</v>
      </c>
      <c r="CH101">
        <v>1</v>
      </c>
    </row>
    <row r="102" spans="1:21" ht="12.75">
      <c r="A102" s="1" t="s">
        <v>112</v>
      </c>
      <c r="B102" s="35"/>
      <c r="C102" s="103" t="s">
        <v>296</v>
      </c>
      <c r="D102" s="106"/>
      <c r="E102" s="107"/>
      <c r="F102" s="101" t="s">
        <v>296</v>
      </c>
      <c r="G102" s="121" t="s">
        <v>296</v>
      </c>
      <c r="H102" s="156">
        <f t="shared" si="4"/>
        <v>0.005673646567628309</v>
      </c>
      <c r="I102" s="153"/>
      <c r="J102" s="17"/>
      <c r="K102" s="17">
        <v>0.018942981625307824</v>
      </c>
      <c r="L102" s="17"/>
      <c r="M102" s="17"/>
      <c r="N102" s="17">
        <v>0.015098897780462027</v>
      </c>
      <c r="O102" s="90">
        <f t="shared" si="5"/>
        <v>0</v>
      </c>
      <c r="P102" s="77">
        <f t="shared" si="6"/>
        <v>0</v>
      </c>
      <c r="Q102" s="80">
        <f t="shared" si="7"/>
        <v>0</v>
      </c>
      <c r="R102" s="11"/>
      <c r="S102" s="11"/>
      <c r="T102" s="11"/>
      <c r="U102" s="11"/>
    </row>
    <row r="103" spans="1:21" ht="12.75">
      <c r="A103" s="1" t="s">
        <v>113</v>
      </c>
      <c r="B103" s="35">
        <v>0.06</v>
      </c>
      <c r="C103" s="25">
        <v>0.01</v>
      </c>
      <c r="D103" s="62">
        <v>0.01</v>
      </c>
      <c r="E103" s="31">
        <v>0.01</v>
      </c>
      <c r="F103" s="62">
        <v>0.01</v>
      </c>
      <c r="G103" s="122">
        <v>0.007472320376914017</v>
      </c>
      <c r="H103" s="156">
        <f t="shared" si="4"/>
        <v>0.22209118142091736</v>
      </c>
      <c r="I103" s="153"/>
      <c r="J103" s="17"/>
      <c r="K103" s="17">
        <v>0.018942981625307824</v>
      </c>
      <c r="L103" s="17"/>
      <c r="M103" s="17"/>
      <c r="N103" s="17">
        <v>1.3136041069001965</v>
      </c>
      <c r="O103" s="90">
        <f t="shared" si="5"/>
        <v>0</v>
      </c>
      <c r="P103" s="77">
        <f t="shared" si="6"/>
        <v>0</v>
      </c>
      <c r="Q103" s="80">
        <f t="shared" si="7"/>
        <v>0</v>
      </c>
      <c r="R103" s="11"/>
      <c r="S103" s="11"/>
      <c r="T103" s="11"/>
      <c r="U103" s="11"/>
    </row>
    <row r="104" spans="1:21" ht="12.75">
      <c r="A104" s="1" t="s">
        <v>114</v>
      </c>
      <c r="B104" s="35"/>
      <c r="C104" s="103" t="s">
        <v>296</v>
      </c>
      <c r="D104" s="106"/>
      <c r="E104" s="107"/>
      <c r="F104" s="101" t="s">
        <v>296</v>
      </c>
      <c r="G104" s="121" t="s">
        <v>296</v>
      </c>
      <c r="H104" s="156">
        <f t="shared" si="4"/>
        <v>0.03335495916514203</v>
      </c>
      <c r="I104" s="153"/>
      <c r="J104" s="17"/>
      <c r="K104" s="17">
        <v>0.018942981625307824</v>
      </c>
      <c r="L104" s="17"/>
      <c r="M104" s="17"/>
      <c r="N104" s="17">
        <v>0.18118677336554434</v>
      </c>
      <c r="O104" s="90">
        <f t="shared" si="5"/>
        <v>0</v>
      </c>
      <c r="P104" s="77">
        <f t="shared" si="6"/>
        <v>0</v>
      </c>
      <c r="Q104" s="80">
        <f t="shared" si="7"/>
        <v>0</v>
      </c>
      <c r="R104" s="11"/>
      <c r="S104" s="11"/>
      <c r="T104" s="11"/>
      <c r="U104" s="11"/>
    </row>
    <row r="105" spans="1:21" ht="12.75">
      <c r="A105" s="1" t="s">
        <v>115</v>
      </c>
      <c r="B105" s="35"/>
      <c r="C105" s="25"/>
      <c r="D105" s="101" t="s">
        <v>296</v>
      </c>
      <c r="E105" s="107"/>
      <c r="F105" s="101" t="s">
        <v>296</v>
      </c>
      <c r="G105" s="121" t="s">
        <v>296</v>
      </c>
      <c r="H105" s="156">
        <f t="shared" si="4"/>
        <v>0.0031571636042179705</v>
      </c>
      <c r="I105" s="153"/>
      <c r="J105" s="17"/>
      <c r="K105" s="17">
        <v>0.018942981625307824</v>
      </c>
      <c r="L105" s="17"/>
      <c r="M105" s="17"/>
      <c r="N105" s="17"/>
      <c r="O105" s="90">
        <f t="shared" si="5"/>
        <v>0</v>
      </c>
      <c r="P105" s="77">
        <f t="shared" si="6"/>
        <v>0</v>
      </c>
      <c r="Q105" s="80">
        <f t="shared" si="7"/>
        <v>0</v>
      </c>
      <c r="R105" s="11"/>
      <c r="S105" s="11"/>
      <c r="T105" s="11"/>
      <c r="U105" s="11"/>
    </row>
    <row r="106" spans="1:21" ht="12.75">
      <c r="A106" s="1" t="s">
        <v>308</v>
      </c>
      <c r="B106" s="35"/>
      <c r="C106" s="25"/>
      <c r="D106" s="101"/>
      <c r="E106" s="107"/>
      <c r="F106" s="101"/>
      <c r="G106" s="121"/>
      <c r="H106" s="156">
        <f t="shared" si="4"/>
        <v>0</v>
      </c>
      <c r="I106" s="153"/>
      <c r="J106" s="17"/>
      <c r="K106" s="17"/>
      <c r="L106" s="17"/>
      <c r="M106" s="17"/>
      <c r="N106" s="17"/>
      <c r="O106" s="90">
        <f>P106*10/$P$4</f>
        <v>0</v>
      </c>
      <c r="P106" s="77">
        <f>SUM(R106:CJ106)</f>
        <v>0</v>
      </c>
      <c r="Q106" s="80">
        <f>COUNTA(R106:CJ106)</f>
        <v>0</v>
      </c>
      <c r="R106" s="11"/>
      <c r="S106" s="11"/>
      <c r="T106" s="11"/>
      <c r="U106" s="11"/>
    </row>
    <row r="107" spans="1:88" ht="12.75">
      <c r="A107" s="1" t="s">
        <v>116</v>
      </c>
      <c r="B107" s="36">
        <v>7.2</v>
      </c>
      <c r="C107" s="25">
        <v>8.25</v>
      </c>
      <c r="D107" s="63">
        <v>11.19</v>
      </c>
      <c r="E107" s="31">
        <v>9.69</v>
      </c>
      <c r="F107" s="62">
        <v>11.59</v>
      </c>
      <c r="G107" s="122">
        <v>6.326455830388693</v>
      </c>
      <c r="H107" s="156">
        <f t="shared" si="4"/>
        <v>4.456173243532964</v>
      </c>
      <c r="I107" s="153">
        <v>2.88</v>
      </c>
      <c r="J107" s="17">
        <v>5.07</v>
      </c>
      <c r="K107" s="17">
        <v>3.1824209130517143</v>
      </c>
      <c r="L107" s="17">
        <v>3.734363502575423</v>
      </c>
      <c r="M107" s="17">
        <v>8.367310760503457</v>
      </c>
      <c r="N107" s="17">
        <v>3.50294428506719</v>
      </c>
      <c r="O107" s="90">
        <f t="shared" si="5"/>
        <v>9.813365442504516</v>
      </c>
      <c r="P107" s="77">
        <f t="shared" si="6"/>
        <v>652</v>
      </c>
      <c r="Q107" s="80">
        <f t="shared" si="7"/>
        <v>55</v>
      </c>
      <c r="R107" s="11">
        <v>3</v>
      </c>
      <c r="S107" s="11">
        <v>9</v>
      </c>
      <c r="T107" s="11">
        <v>7</v>
      </c>
      <c r="U107" s="11">
        <v>2</v>
      </c>
      <c r="V107">
        <v>44</v>
      </c>
      <c r="W107" s="50">
        <v>10</v>
      </c>
      <c r="X107">
        <v>4</v>
      </c>
      <c r="Z107" s="50">
        <v>20</v>
      </c>
      <c r="AC107">
        <v>11</v>
      </c>
      <c r="AD107">
        <v>3</v>
      </c>
      <c r="AE107">
        <v>11</v>
      </c>
      <c r="AF107">
        <v>12</v>
      </c>
      <c r="AG107">
        <v>2</v>
      </c>
      <c r="AH107">
        <v>1</v>
      </c>
      <c r="AI107">
        <v>5</v>
      </c>
      <c r="AJ107">
        <v>6</v>
      </c>
      <c r="AK107">
        <v>4</v>
      </c>
      <c r="AL107">
        <v>12</v>
      </c>
      <c r="AM107">
        <v>22</v>
      </c>
      <c r="AN107">
        <v>1</v>
      </c>
      <c r="AO107">
        <v>19</v>
      </c>
      <c r="AP107">
        <v>21</v>
      </c>
      <c r="AQ107">
        <v>16</v>
      </c>
      <c r="AR107">
        <v>12</v>
      </c>
      <c r="AS107">
        <v>9</v>
      </c>
      <c r="AT107">
        <v>6</v>
      </c>
      <c r="AU107">
        <v>13</v>
      </c>
      <c r="AV107">
        <v>17</v>
      </c>
      <c r="AW107">
        <v>5</v>
      </c>
      <c r="AX107">
        <v>15</v>
      </c>
      <c r="AY107">
        <v>3</v>
      </c>
      <c r="AZ107">
        <v>29</v>
      </c>
      <c r="BA107">
        <v>13</v>
      </c>
      <c r="BB107">
        <v>7</v>
      </c>
      <c r="BC107">
        <v>12</v>
      </c>
      <c r="BD107">
        <v>5</v>
      </c>
      <c r="BE107">
        <v>11</v>
      </c>
      <c r="BF107">
        <v>3</v>
      </c>
      <c r="BI107">
        <v>14</v>
      </c>
      <c r="BJ107">
        <v>47</v>
      </c>
      <c r="BM107">
        <v>1</v>
      </c>
      <c r="BO107">
        <v>12</v>
      </c>
      <c r="BP107">
        <v>11</v>
      </c>
      <c r="BQ107">
        <v>20</v>
      </c>
      <c r="BS107">
        <v>28</v>
      </c>
      <c r="BU107">
        <v>28</v>
      </c>
      <c r="BW107">
        <v>7</v>
      </c>
      <c r="BX107">
        <v>5</v>
      </c>
      <c r="BZ107">
        <v>19</v>
      </c>
      <c r="CA107">
        <v>7</v>
      </c>
      <c r="CB107">
        <v>23</v>
      </c>
      <c r="CC107">
        <v>7</v>
      </c>
      <c r="CE107">
        <v>3</v>
      </c>
      <c r="CH107">
        <v>13</v>
      </c>
      <c r="CJ107">
        <v>2</v>
      </c>
    </row>
    <row r="108" spans="1:72" ht="12.75">
      <c r="A108" s="1" t="s">
        <v>117</v>
      </c>
      <c r="B108" s="35"/>
      <c r="C108" s="25"/>
      <c r="D108" s="62"/>
      <c r="E108" s="31"/>
      <c r="F108" s="62">
        <v>0.08</v>
      </c>
      <c r="G108" s="122">
        <v>0.11963052024536122</v>
      </c>
      <c r="H108" s="156">
        <f t="shared" si="4"/>
        <v>0.09553044276533362</v>
      </c>
      <c r="I108" s="153">
        <v>0.46</v>
      </c>
      <c r="J108" s="17">
        <v>0.03</v>
      </c>
      <c r="K108" s="17">
        <v>0.03788596325061565</v>
      </c>
      <c r="L108" s="17"/>
      <c r="M108" s="17"/>
      <c r="N108" s="17">
        <v>0.045296693341386085</v>
      </c>
      <c r="O108" s="90">
        <f t="shared" si="5"/>
        <v>0.015051173991571343</v>
      </c>
      <c r="P108" s="77">
        <f t="shared" si="6"/>
        <v>1</v>
      </c>
      <c r="Q108" s="80">
        <f t="shared" si="7"/>
        <v>1</v>
      </c>
      <c r="R108" s="11"/>
      <c r="S108" s="11"/>
      <c r="T108" s="11"/>
      <c r="U108" s="11"/>
      <c r="BT108">
        <v>1</v>
      </c>
    </row>
    <row r="109" spans="1:59" ht="12.75">
      <c r="A109" s="1" t="s">
        <v>118</v>
      </c>
      <c r="B109" s="35">
        <v>0.79</v>
      </c>
      <c r="C109" s="25">
        <v>1.29</v>
      </c>
      <c r="D109" s="62">
        <v>2.29</v>
      </c>
      <c r="E109" s="31">
        <v>0.52</v>
      </c>
      <c r="F109" s="62">
        <v>0.97</v>
      </c>
      <c r="G109" s="122">
        <v>1.5173529022190537</v>
      </c>
      <c r="H109" s="156">
        <f t="shared" si="4"/>
        <v>1.1962588927142996</v>
      </c>
      <c r="I109" s="153">
        <v>0.24</v>
      </c>
      <c r="J109" s="17">
        <v>0.78</v>
      </c>
      <c r="K109" s="17">
        <v>0.9282060996400834</v>
      </c>
      <c r="L109" s="17">
        <v>0.7726269315673289</v>
      </c>
      <c r="M109" s="17">
        <v>3.988654493884063</v>
      </c>
      <c r="N109" s="17">
        <v>0.4680658311943228</v>
      </c>
      <c r="O109" s="90">
        <f t="shared" si="5"/>
        <v>0.6321493076459964</v>
      </c>
      <c r="P109" s="77">
        <f t="shared" si="6"/>
        <v>42</v>
      </c>
      <c r="Q109" s="80">
        <f t="shared" si="7"/>
        <v>4</v>
      </c>
      <c r="R109" s="11"/>
      <c r="S109" s="11"/>
      <c r="T109" s="11"/>
      <c r="U109" s="11"/>
      <c r="AF109">
        <v>14</v>
      </c>
      <c r="AN109">
        <v>14</v>
      </c>
      <c r="AO109">
        <v>8</v>
      </c>
      <c r="BG109">
        <v>6</v>
      </c>
    </row>
    <row r="110" spans="1:88" ht="12.75">
      <c r="A110" s="1" t="s">
        <v>119</v>
      </c>
      <c r="B110" s="35">
        <v>10.23</v>
      </c>
      <c r="C110" s="25">
        <v>8.59</v>
      </c>
      <c r="D110" s="63">
        <v>8.7</v>
      </c>
      <c r="E110" s="31">
        <v>7.61</v>
      </c>
      <c r="F110" s="62">
        <v>4.68</v>
      </c>
      <c r="G110" s="122">
        <v>3.697294464075383</v>
      </c>
      <c r="H110" s="156">
        <f t="shared" si="4"/>
        <v>2.297057025789504</v>
      </c>
      <c r="I110" s="153">
        <v>1.56</v>
      </c>
      <c r="J110" s="17">
        <v>3.95</v>
      </c>
      <c r="K110" s="17">
        <v>2.216328850161015</v>
      </c>
      <c r="L110" s="17">
        <v>2.152317880794702</v>
      </c>
      <c r="M110" s="17">
        <v>2.0918276901258643</v>
      </c>
      <c r="N110" s="17">
        <v>1.8118677336554432</v>
      </c>
      <c r="O110" s="90">
        <f t="shared" si="5"/>
        <v>1.4298615291992776</v>
      </c>
      <c r="P110" s="77">
        <f t="shared" si="6"/>
        <v>95</v>
      </c>
      <c r="Q110" s="80">
        <f t="shared" si="7"/>
        <v>25</v>
      </c>
      <c r="R110" s="11">
        <v>2</v>
      </c>
      <c r="S110" s="11">
        <v>2</v>
      </c>
      <c r="T110" s="11"/>
      <c r="U110" s="11">
        <v>3</v>
      </c>
      <c r="V110" s="50"/>
      <c r="W110" s="50"/>
      <c r="AD110">
        <v>1</v>
      </c>
      <c r="AE110">
        <v>4</v>
      </c>
      <c r="AF110">
        <v>3</v>
      </c>
      <c r="AI110">
        <v>3</v>
      </c>
      <c r="AK110">
        <v>2</v>
      </c>
      <c r="AL110">
        <v>3</v>
      </c>
      <c r="AN110">
        <v>2</v>
      </c>
      <c r="AO110">
        <v>12</v>
      </c>
      <c r="AP110">
        <v>1</v>
      </c>
      <c r="AR110">
        <v>8</v>
      </c>
      <c r="AU110">
        <v>4</v>
      </c>
      <c r="AY110">
        <v>10</v>
      </c>
      <c r="BA110">
        <v>1</v>
      </c>
      <c r="BB110">
        <v>1</v>
      </c>
      <c r="BG110">
        <v>6</v>
      </c>
      <c r="BI110">
        <v>1</v>
      </c>
      <c r="BL110">
        <v>1</v>
      </c>
      <c r="BS110">
        <v>13</v>
      </c>
      <c r="CG110">
        <v>2</v>
      </c>
      <c r="CH110">
        <v>6</v>
      </c>
      <c r="CI110">
        <v>3</v>
      </c>
      <c r="CJ110">
        <v>1</v>
      </c>
    </row>
    <row r="111" spans="1:21" ht="12.75">
      <c r="A111" s="1" t="s">
        <v>200</v>
      </c>
      <c r="B111" s="35"/>
      <c r="C111" s="25">
        <v>0.01</v>
      </c>
      <c r="D111" s="101" t="s">
        <v>296</v>
      </c>
      <c r="E111" s="31"/>
      <c r="F111" s="101" t="s">
        <v>296</v>
      </c>
      <c r="G111" s="122"/>
      <c r="H111" s="156">
        <f t="shared" si="4"/>
        <v>0</v>
      </c>
      <c r="I111" s="153"/>
      <c r="J111" s="17"/>
      <c r="K111" s="17"/>
      <c r="L111" s="17"/>
      <c r="M111" s="17"/>
      <c r="N111" s="17"/>
      <c r="O111" s="90">
        <f t="shared" si="5"/>
        <v>0</v>
      </c>
      <c r="P111" s="77">
        <f t="shared" si="6"/>
        <v>0</v>
      </c>
      <c r="Q111" s="80">
        <f t="shared" si="7"/>
        <v>0</v>
      </c>
      <c r="R111" s="11"/>
      <c r="S111" s="11"/>
      <c r="T111" s="11"/>
      <c r="U111" s="11"/>
    </row>
    <row r="112" spans="1:87" ht="12.75">
      <c r="A112" s="1" t="s">
        <v>120</v>
      </c>
      <c r="B112" s="35">
        <v>7.16</v>
      </c>
      <c r="C112" s="25">
        <v>3.98</v>
      </c>
      <c r="D112" s="62">
        <v>5.02</v>
      </c>
      <c r="E112" s="31">
        <v>4.32</v>
      </c>
      <c r="F112" s="63">
        <v>3.6</v>
      </c>
      <c r="G112" s="122">
        <v>3.4144346289752647</v>
      </c>
      <c r="H112" s="156">
        <f t="shared" si="4"/>
        <v>2.7810515428794744</v>
      </c>
      <c r="I112" s="153">
        <v>2.08</v>
      </c>
      <c r="J112" s="17">
        <v>3.43</v>
      </c>
      <c r="K112" s="17">
        <v>2.7467323356696345</v>
      </c>
      <c r="L112" s="17">
        <v>2.501839587932303</v>
      </c>
      <c r="M112" s="17">
        <v>3.0136500620457363</v>
      </c>
      <c r="N112" s="17">
        <v>2.9140872716291715</v>
      </c>
      <c r="O112" s="90">
        <f t="shared" si="5"/>
        <v>2.2576760987357014</v>
      </c>
      <c r="P112" s="77">
        <f t="shared" si="6"/>
        <v>150</v>
      </c>
      <c r="Q112" s="80">
        <f t="shared" si="7"/>
        <v>43</v>
      </c>
      <c r="R112" s="11"/>
      <c r="S112" s="11">
        <v>9</v>
      </c>
      <c r="T112" s="11">
        <v>3</v>
      </c>
      <c r="U112" s="11">
        <v>3</v>
      </c>
      <c r="V112" s="50">
        <v>1</v>
      </c>
      <c r="W112" s="50">
        <v>2</v>
      </c>
      <c r="Z112" s="50"/>
      <c r="AC112">
        <v>11</v>
      </c>
      <c r="AD112">
        <v>1</v>
      </c>
      <c r="AE112">
        <v>5</v>
      </c>
      <c r="AF112">
        <v>3</v>
      </c>
      <c r="AH112">
        <v>1</v>
      </c>
      <c r="AK112">
        <v>3</v>
      </c>
      <c r="AL112">
        <v>2</v>
      </c>
      <c r="AM112">
        <v>3</v>
      </c>
      <c r="AO112">
        <v>6</v>
      </c>
      <c r="AP112">
        <v>2</v>
      </c>
      <c r="AQ112">
        <v>2</v>
      </c>
      <c r="AR112">
        <v>11</v>
      </c>
      <c r="AT112">
        <v>13</v>
      </c>
      <c r="AU112">
        <v>4</v>
      </c>
      <c r="AW112">
        <v>1</v>
      </c>
      <c r="AX112">
        <v>6</v>
      </c>
      <c r="AY112">
        <v>9</v>
      </c>
      <c r="AZ112">
        <v>3</v>
      </c>
      <c r="BA112">
        <v>2</v>
      </c>
      <c r="BB112">
        <v>3</v>
      </c>
      <c r="BC112">
        <v>1</v>
      </c>
      <c r="BE112">
        <v>2</v>
      </c>
      <c r="BG112">
        <v>2</v>
      </c>
      <c r="BI112">
        <v>3</v>
      </c>
      <c r="BJ112">
        <v>7</v>
      </c>
      <c r="BK112">
        <v>2</v>
      </c>
      <c r="BM112">
        <v>1</v>
      </c>
      <c r="BQ112">
        <v>1</v>
      </c>
      <c r="BR112">
        <v>1</v>
      </c>
      <c r="BS112">
        <v>5</v>
      </c>
      <c r="BW112">
        <v>2</v>
      </c>
      <c r="BX112">
        <v>1</v>
      </c>
      <c r="BZ112">
        <v>1</v>
      </c>
      <c r="CB112">
        <v>4</v>
      </c>
      <c r="CC112">
        <v>1</v>
      </c>
      <c r="CG112">
        <v>2</v>
      </c>
      <c r="CH112">
        <v>1</v>
      </c>
      <c r="CI112">
        <v>4</v>
      </c>
    </row>
    <row r="113" spans="1:88" ht="12.75">
      <c r="A113" s="1" t="s">
        <v>121</v>
      </c>
      <c r="B113" s="35">
        <v>2.11</v>
      </c>
      <c r="C113" s="28">
        <v>1.9</v>
      </c>
      <c r="D113" s="62">
        <v>2.39</v>
      </c>
      <c r="E113" s="32">
        <v>1.8</v>
      </c>
      <c r="F113" s="63">
        <v>2.3</v>
      </c>
      <c r="G113" s="122">
        <v>2.106434628975265</v>
      </c>
      <c r="H113" s="156">
        <f t="shared" si="4"/>
        <v>2.0978011245867156</v>
      </c>
      <c r="I113" s="153">
        <v>2.01</v>
      </c>
      <c r="J113" s="17">
        <v>2.49</v>
      </c>
      <c r="K113" s="17">
        <v>2.0079560522826294</v>
      </c>
      <c r="L113" s="17">
        <v>1.9867549668874172</v>
      </c>
      <c r="M113" s="17">
        <v>2.03864563020741</v>
      </c>
      <c r="N113" s="17">
        <v>2.053450098142836</v>
      </c>
      <c r="O113" s="90">
        <f t="shared" si="5"/>
        <v>5.087296809151114</v>
      </c>
      <c r="P113" s="77">
        <f t="shared" si="6"/>
        <v>338</v>
      </c>
      <c r="Q113" s="80">
        <f t="shared" si="7"/>
        <v>54</v>
      </c>
      <c r="R113" s="11">
        <v>1</v>
      </c>
      <c r="S113" s="11">
        <v>14</v>
      </c>
      <c r="T113" s="11">
        <v>2</v>
      </c>
      <c r="U113" s="11">
        <v>5</v>
      </c>
      <c r="V113" s="50">
        <v>4</v>
      </c>
      <c r="W113" s="50"/>
      <c r="X113" s="50">
        <v>9</v>
      </c>
      <c r="Y113" s="50"/>
      <c r="Z113" s="50"/>
      <c r="AA113" s="50">
        <v>1</v>
      </c>
      <c r="AB113" s="50"/>
      <c r="AC113" s="50">
        <v>33</v>
      </c>
      <c r="AD113" s="50">
        <v>2</v>
      </c>
      <c r="AE113" s="50">
        <v>2</v>
      </c>
      <c r="AF113" s="50">
        <v>13</v>
      </c>
      <c r="AG113">
        <v>1</v>
      </c>
      <c r="AH113" s="50">
        <v>3</v>
      </c>
      <c r="AI113" s="50">
        <v>6</v>
      </c>
      <c r="AJ113" s="50">
        <v>1</v>
      </c>
      <c r="AK113" s="50">
        <v>2</v>
      </c>
      <c r="AL113" s="50">
        <v>19</v>
      </c>
      <c r="AM113" s="50">
        <v>15</v>
      </c>
      <c r="AN113" s="50">
        <v>12</v>
      </c>
      <c r="AO113" s="50">
        <v>32</v>
      </c>
      <c r="AP113" s="50">
        <v>1</v>
      </c>
      <c r="AQ113" s="50">
        <v>5</v>
      </c>
      <c r="AR113">
        <v>8</v>
      </c>
      <c r="AT113">
        <v>11</v>
      </c>
      <c r="AU113" s="50">
        <v>4</v>
      </c>
      <c r="AV113">
        <v>3</v>
      </c>
      <c r="AW113">
        <v>4</v>
      </c>
      <c r="AX113">
        <v>2</v>
      </c>
      <c r="AY113">
        <v>1</v>
      </c>
      <c r="AZ113">
        <v>19</v>
      </c>
      <c r="BB113">
        <v>8</v>
      </c>
      <c r="BC113">
        <v>2</v>
      </c>
      <c r="BD113">
        <v>11</v>
      </c>
      <c r="BE113">
        <v>3</v>
      </c>
      <c r="BF113">
        <v>1</v>
      </c>
      <c r="BG113">
        <v>3</v>
      </c>
      <c r="BI113">
        <v>2</v>
      </c>
      <c r="BJ113">
        <v>5</v>
      </c>
      <c r="BK113">
        <v>1</v>
      </c>
      <c r="BL113">
        <v>3</v>
      </c>
      <c r="BO113">
        <v>3</v>
      </c>
      <c r="BP113">
        <v>1</v>
      </c>
      <c r="BQ113">
        <v>2</v>
      </c>
      <c r="BS113">
        <v>7</v>
      </c>
      <c r="BU113">
        <v>7</v>
      </c>
      <c r="BW113">
        <v>2</v>
      </c>
      <c r="BX113">
        <v>5</v>
      </c>
      <c r="CA113">
        <v>1</v>
      </c>
      <c r="CB113">
        <v>13</v>
      </c>
      <c r="CC113">
        <v>2</v>
      </c>
      <c r="CG113">
        <v>2</v>
      </c>
      <c r="CH113">
        <v>1</v>
      </c>
      <c r="CI113">
        <v>4</v>
      </c>
      <c r="CJ113">
        <v>14</v>
      </c>
    </row>
    <row r="114" spans="1:88" ht="12.75">
      <c r="A114" s="1" t="s">
        <v>122</v>
      </c>
      <c r="B114" s="35">
        <v>2.85</v>
      </c>
      <c r="C114" s="25">
        <v>2.54</v>
      </c>
      <c r="D114" s="63">
        <v>5</v>
      </c>
      <c r="E114" s="31">
        <v>10.74</v>
      </c>
      <c r="F114" s="62">
        <v>23.02</v>
      </c>
      <c r="G114" s="122">
        <v>40.44371613663133</v>
      </c>
      <c r="H114" s="156">
        <f t="shared" si="4"/>
        <v>60.616710487404326</v>
      </c>
      <c r="I114" s="153">
        <v>49.71</v>
      </c>
      <c r="J114" s="17">
        <v>67.47</v>
      </c>
      <c r="K114" s="17">
        <v>60.200795605228265</v>
      </c>
      <c r="L114" s="17">
        <v>62.25165562913907</v>
      </c>
      <c r="M114" s="17">
        <v>69.34940613366425</v>
      </c>
      <c r="N114" s="17">
        <v>54.71840555639439</v>
      </c>
      <c r="O114" s="90">
        <f t="shared" si="5"/>
        <v>50.285972305839856</v>
      </c>
      <c r="P114" s="77">
        <f t="shared" si="6"/>
        <v>3341</v>
      </c>
      <c r="Q114" s="80">
        <f t="shared" si="7"/>
        <v>71</v>
      </c>
      <c r="R114" s="11">
        <v>7</v>
      </c>
      <c r="S114" s="11">
        <v>52</v>
      </c>
      <c r="T114" s="11">
        <v>109</v>
      </c>
      <c r="U114" s="11">
        <v>25</v>
      </c>
      <c r="V114" s="50">
        <v>34</v>
      </c>
      <c r="W114" s="50">
        <v>18</v>
      </c>
      <c r="X114" s="50">
        <v>14</v>
      </c>
      <c r="Y114" s="50">
        <v>30</v>
      </c>
      <c r="Z114" s="50">
        <v>34</v>
      </c>
      <c r="AA114" s="50">
        <v>5</v>
      </c>
      <c r="AB114" s="50">
        <v>15</v>
      </c>
      <c r="AC114" s="50">
        <v>77</v>
      </c>
      <c r="AD114" s="50">
        <v>40</v>
      </c>
      <c r="AE114" s="50">
        <v>56</v>
      </c>
      <c r="AF114" s="50">
        <v>21</v>
      </c>
      <c r="AG114" s="50">
        <v>25</v>
      </c>
      <c r="AH114" s="50">
        <v>22</v>
      </c>
      <c r="AI114" s="50">
        <v>140</v>
      </c>
      <c r="AJ114" s="50">
        <v>44</v>
      </c>
      <c r="AK114" s="50">
        <v>7</v>
      </c>
      <c r="AL114" s="50">
        <v>66</v>
      </c>
      <c r="AM114" s="50">
        <v>103</v>
      </c>
      <c r="AN114" s="50">
        <v>71</v>
      </c>
      <c r="AO114" s="50">
        <v>67</v>
      </c>
      <c r="AP114" s="50">
        <v>45</v>
      </c>
      <c r="AQ114" s="50">
        <v>27</v>
      </c>
      <c r="AR114" s="50">
        <v>96</v>
      </c>
      <c r="AS114" s="50">
        <v>96</v>
      </c>
      <c r="AT114" s="50">
        <v>17</v>
      </c>
      <c r="AU114" s="50">
        <v>20</v>
      </c>
      <c r="AV114" s="50">
        <v>83</v>
      </c>
      <c r="AW114" s="50">
        <v>24</v>
      </c>
      <c r="AX114" s="50">
        <v>31</v>
      </c>
      <c r="AY114" s="50">
        <v>89</v>
      </c>
      <c r="AZ114">
        <v>43</v>
      </c>
      <c r="BA114" s="50">
        <v>10</v>
      </c>
      <c r="BB114" s="50">
        <v>7</v>
      </c>
      <c r="BC114">
        <v>81</v>
      </c>
      <c r="BD114">
        <v>69</v>
      </c>
      <c r="BE114">
        <v>182</v>
      </c>
      <c r="BF114">
        <v>26</v>
      </c>
      <c r="BG114">
        <v>48</v>
      </c>
      <c r="BH114">
        <v>12</v>
      </c>
      <c r="BI114">
        <v>144</v>
      </c>
      <c r="BJ114">
        <v>24</v>
      </c>
      <c r="BK114">
        <v>27</v>
      </c>
      <c r="BL114">
        <v>10</v>
      </c>
      <c r="BM114">
        <v>18</v>
      </c>
      <c r="BN114">
        <v>7</v>
      </c>
      <c r="BO114">
        <v>75</v>
      </c>
      <c r="BP114">
        <v>49</v>
      </c>
      <c r="BQ114">
        <v>170</v>
      </c>
      <c r="BR114">
        <v>25</v>
      </c>
      <c r="BS114">
        <v>169</v>
      </c>
      <c r="BT114">
        <v>13</v>
      </c>
      <c r="BU114">
        <v>44</v>
      </c>
      <c r="BV114">
        <v>4</v>
      </c>
      <c r="BW114">
        <v>22</v>
      </c>
      <c r="BX114">
        <v>44</v>
      </c>
      <c r="BY114">
        <v>41</v>
      </c>
      <c r="BZ114">
        <v>49</v>
      </c>
      <c r="CA114">
        <v>33</v>
      </c>
      <c r="CB114">
        <v>65</v>
      </c>
      <c r="CC114">
        <v>65</v>
      </c>
      <c r="CD114">
        <v>8</v>
      </c>
      <c r="CE114">
        <v>8</v>
      </c>
      <c r="CF114">
        <v>10</v>
      </c>
      <c r="CG114">
        <v>38</v>
      </c>
      <c r="CH114">
        <v>20</v>
      </c>
      <c r="CI114">
        <v>60</v>
      </c>
      <c r="CJ114">
        <v>11</v>
      </c>
    </row>
    <row r="115" spans="1:88" ht="12.75">
      <c r="A115" s="1" t="s">
        <v>123</v>
      </c>
      <c r="B115" s="35">
        <v>33.08</v>
      </c>
      <c r="C115" s="25">
        <v>33.74</v>
      </c>
      <c r="D115" s="63">
        <v>49.43</v>
      </c>
      <c r="E115" s="31">
        <v>40.04</v>
      </c>
      <c r="F115" s="62">
        <v>44.77</v>
      </c>
      <c r="G115" s="122">
        <v>57.653077738515904</v>
      </c>
      <c r="H115" s="156">
        <f t="shared" si="4"/>
        <v>75.74633960363184</v>
      </c>
      <c r="I115" s="153">
        <v>54.81</v>
      </c>
      <c r="J115" s="17">
        <v>83.21</v>
      </c>
      <c r="K115" s="17">
        <v>70.65732146239819</v>
      </c>
      <c r="L115" s="17">
        <v>72.16703458425313</v>
      </c>
      <c r="M115" s="17">
        <v>106.59457542988831</v>
      </c>
      <c r="N115" s="17">
        <v>67.0391061452514</v>
      </c>
      <c r="O115" s="90">
        <f t="shared" si="5"/>
        <v>67.39915713425647</v>
      </c>
      <c r="P115" s="77">
        <f t="shared" si="6"/>
        <v>4478</v>
      </c>
      <c r="Q115" s="80">
        <f t="shared" si="7"/>
        <v>71</v>
      </c>
      <c r="R115" s="11">
        <v>55</v>
      </c>
      <c r="S115" s="11">
        <v>29</v>
      </c>
      <c r="T115" s="11">
        <v>102</v>
      </c>
      <c r="U115" s="11">
        <v>20</v>
      </c>
      <c r="V115" s="50">
        <v>89</v>
      </c>
      <c r="W115" s="50">
        <v>42</v>
      </c>
      <c r="X115" s="50">
        <v>51</v>
      </c>
      <c r="Y115" s="50">
        <v>50</v>
      </c>
      <c r="Z115" s="50">
        <v>15</v>
      </c>
      <c r="AA115" s="50">
        <v>35</v>
      </c>
      <c r="AB115" s="50">
        <v>20</v>
      </c>
      <c r="AC115" s="50">
        <v>67</v>
      </c>
      <c r="AD115" s="50">
        <v>48</v>
      </c>
      <c r="AE115" s="50">
        <v>71</v>
      </c>
      <c r="AF115" s="50">
        <v>26</v>
      </c>
      <c r="AG115" s="50">
        <v>86</v>
      </c>
      <c r="AH115" s="50">
        <v>27</v>
      </c>
      <c r="AI115" s="50">
        <v>221</v>
      </c>
      <c r="AJ115" s="50">
        <v>33</v>
      </c>
      <c r="AK115" s="50">
        <v>17</v>
      </c>
      <c r="AL115" s="50">
        <v>51</v>
      </c>
      <c r="AM115" s="50">
        <v>161</v>
      </c>
      <c r="AN115" s="50">
        <v>71</v>
      </c>
      <c r="AO115" s="50">
        <v>40</v>
      </c>
      <c r="AP115" s="50">
        <v>115</v>
      </c>
      <c r="AQ115" s="50">
        <v>36</v>
      </c>
      <c r="AR115" s="50">
        <v>46</v>
      </c>
      <c r="AS115" s="50">
        <v>129</v>
      </c>
      <c r="AT115" s="50">
        <v>29</v>
      </c>
      <c r="AU115" s="50">
        <v>39</v>
      </c>
      <c r="AV115" s="50">
        <v>36</v>
      </c>
      <c r="AW115" s="50">
        <v>17</v>
      </c>
      <c r="AX115" s="50">
        <v>54</v>
      </c>
      <c r="AY115" s="50">
        <v>68</v>
      </c>
      <c r="AZ115">
        <v>52</v>
      </c>
      <c r="BA115" s="50">
        <v>18</v>
      </c>
      <c r="BB115" s="50">
        <v>22</v>
      </c>
      <c r="BC115">
        <v>207</v>
      </c>
      <c r="BD115">
        <v>118</v>
      </c>
      <c r="BE115">
        <v>146</v>
      </c>
      <c r="BF115">
        <v>51</v>
      </c>
      <c r="BG115">
        <v>104</v>
      </c>
      <c r="BH115">
        <v>26</v>
      </c>
      <c r="BI115">
        <v>88</v>
      </c>
      <c r="BJ115">
        <v>30</v>
      </c>
      <c r="BK115">
        <v>34</v>
      </c>
      <c r="BL115">
        <v>12</v>
      </c>
      <c r="BM115">
        <v>15</v>
      </c>
      <c r="BN115">
        <v>71</v>
      </c>
      <c r="BO115">
        <v>162</v>
      </c>
      <c r="BP115">
        <v>84</v>
      </c>
      <c r="BQ115">
        <v>79</v>
      </c>
      <c r="BR115">
        <v>32</v>
      </c>
      <c r="BS115">
        <v>235</v>
      </c>
      <c r="BT115">
        <v>47</v>
      </c>
      <c r="BU115">
        <v>116</v>
      </c>
      <c r="BV115">
        <v>30</v>
      </c>
      <c r="BW115">
        <v>90</v>
      </c>
      <c r="BX115">
        <v>128</v>
      </c>
      <c r="BY115">
        <v>46</v>
      </c>
      <c r="BZ115">
        <v>119</v>
      </c>
      <c r="CA115">
        <v>46</v>
      </c>
      <c r="CB115">
        <v>19</v>
      </c>
      <c r="CC115">
        <v>68</v>
      </c>
      <c r="CD115">
        <v>33</v>
      </c>
      <c r="CE115">
        <v>15</v>
      </c>
      <c r="CF115">
        <v>9</v>
      </c>
      <c r="CG115">
        <v>37</v>
      </c>
      <c r="CH115">
        <v>35</v>
      </c>
      <c r="CI115">
        <v>53</v>
      </c>
      <c r="CJ115">
        <v>5</v>
      </c>
    </row>
    <row r="116" spans="1:81" ht="12.75">
      <c r="A116" s="1" t="s">
        <v>124</v>
      </c>
      <c r="B116" s="35"/>
      <c r="C116" s="103" t="s">
        <v>296</v>
      </c>
      <c r="D116" s="62">
        <v>0.02</v>
      </c>
      <c r="E116" s="102" t="s">
        <v>296</v>
      </c>
      <c r="F116" s="62">
        <v>0.04</v>
      </c>
      <c r="G116" s="122">
        <v>0.022944640753828034</v>
      </c>
      <c r="H116" s="156">
        <f t="shared" si="4"/>
        <v>0.02179189999228148</v>
      </c>
      <c r="I116" s="153"/>
      <c r="J116" s="17">
        <v>0.05</v>
      </c>
      <c r="K116" s="17"/>
      <c r="L116" s="17"/>
      <c r="M116" s="17">
        <v>0.03545470661230278</v>
      </c>
      <c r="N116" s="17">
        <v>0.045296693341386085</v>
      </c>
      <c r="O116" s="90">
        <f t="shared" si="5"/>
        <v>0.060204695966285374</v>
      </c>
      <c r="P116" s="77">
        <f t="shared" si="6"/>
        <v>4</v>
      </c>
      <c r="Q116" s="80">
        <f t="shared" si="7"/>
        <v>3</v>
      </c>
      <c r="R116" s="11"/>
      <c r="S116" s="11"/>
      <c r="T116" s="11"/>
      <c r="U116" s="11"/>
      <c r="AJ116" s="50"/>
      <c r="AN116" s="50">
        <v>1</v>
      </c>
      <c r="CA116">
        <v>1</v>
      </c>
      <c r="CC116">
        <v>2</v>
      </c>
    </row>
    <row r="117" spans="1:84" ht="12.75">
      <c r="A117" s="1" t="s">
        <v>125</v>
      </c>
      <c r="B117" s="35">
        <v>1.48</v>
      </c>
      <c r="C117" s="25">
        <v>1.13</v>
      </c>
      <c r="D117" s="62">
        <v>0.87</v>
      </c>
      <c r="E117" s="31">
        <v>0.96</v>
      </c>
      <c r="F117" s="62">
        <v>1.04</v>
      </c>
      <c r="G117" s="122">
        <v>1.2495936395759721</v>
      </c>
      <c r="H117" s="156">
        <f t="shared" si="4"/>
        <v>0.9431432681308122</v>
      </c>
      <c r="I117" s="153">
        <v>0.46</v>
      </c>
      <c r="J117" s="17">
        <v>0.74</v>
      </c>
      <c r="K117" s="17">
        <v>0.7198333017616974</v>
      </c>
      <c r="L117" s="17">
        <v>1.0853568800588667</v>
      </c>
      <c r="M117" s="17">
        <v>1.4004609111859598</v>
      </c>
      <c r="N117" s="17">
        <v>1.2532085157783484</v>
      </c>
      <c r="O117" s="90">
        <f t="shared" si="5"/>
        <v>1.9867549668874174</v>
      </c>
      <c r="P117" s="77">
        <f t="shared" si="6"/>
        <v>132</v>
      </c>
      <c r="Q117" s="80">
        <f t="shared" si="7"/>
        <v>43</v>
      </c>
      <c r="R117" s="11"/>
      <c r="S117" s="11">
        <v>9</v>
      </c>
      <c r="T117" s="11">
        <v>3</v>
      </c>
      <c r="U117" s="11">
        <v>1</v>
      </c>
      <c r="V117" s="50">
        <v>4</v>
      </c>
      <c r="W117" s="50">
        <v>2</v>
      </c>
      <c r="X117" s="50">
        <v>2</v>
      </c>
      <c r="Y117" s="50"/>
      <c r="Z117" s="50">
        <v>3</v>
      </c>
      <c r="AA117" s="50"/>
      <c r="AC117" s="50">
        <v>14</v>
      </c>
      <c r="AD117" s="50">
        <v>3</v>
      </c>
      <c r="AE117" s="50">
        <v>1</v>
      </c>
      <c r="AF117" s="50">
        <v>1</v>
      </c>
      <c r="AJ117" s="50"/>
      <c r="AL117" s="50">
        <v>3</v>
      </c>
      <c r="AM117" s="50">
        <v>1</v>
      </c>
      <c r="AN117" s="50">
        <v>2</v>
      </c>
      <c r="AO117" s="50">
        <v>3</v>
      </c>
      <c r="AP117" s="50">
        <v>7</v>
      </c>
      <c r="AQ117" s="50">
        <v>4</v>
      </c>
      <c r="AR117">
        <v>2</v>
      </c>
      <c r="AS117" s="50">
        <v>1</v>
      </c>
      <c r="AT117">
        <v>1</v>
      </c>
      <c r="AV117">
        <v>2</v>
      </c>
      <c r="AW117">
        <v>5</v>
      </c>
      <c r="AX117">
        <v>2</v>
      </c>
      <c r="AY117">
        <v>3</v>
      </c>
      <c r="AZ117">
        <v>4</v>
      </c>
      <c r="BB117">
        <v>2</v>
      </c>
      <c r="BD117">
        <v>1</v>
      </c>
      <c r="BE117">
        <v>2</v>
      </c>
      <c r="BF117">
        <v>3</v>
      </c>
      <c r="BG117">
        <v>3</v>
      </c>
      <c r="BI117">
        <v>5</v>
      </c>
      <c r="BJ117">
        <v>2</v>
      </c>
      <c r="BO117">
        <v>2</v>
      </c>
      <c r="BQ117">
        <v>4</v>
      </c>
      <c r="BS117">
        <v>3</v>
      </c>
      <c r="BT117">
        <v>1</v>
      </c>
      <c r="BU117">
        <v>3</v>
      </c>
      <c r="CA117">
        <v>4</v>
      </c>
      <c r="CB117">
        <v>8</v>
      </c>
      <c r="CC117">
        <v>2</v>
      </c>
      <c r="CD117">
        <v>1</v>
      </c>
      <c r="CE117">
        <v>1</v>
      </c>
      <c r="CF117">
        <v>2</v>
      </c>
    </row>
    <row r="118" spans="1:84" ht="12.75">
      <c r="A118" s="1" t="s">
        <v>126</v>
      </c>
      <c r="B118" s="35">
        <v>0.09</v>
      </c>
      <c r="C118" s="25">
        <v>0.04</v>
      </c>
      <c r="D118" s="62">
        <v>0.11</v>
      </c>
      <c r="E118" s="31">
        <v>0.09</v>
      </c>
      <c r="F118" s="63">
        <v>0.1</v>
      </c>
      <c r="G118" s="122">
        <v>0.19702944640753828</v>
      </c>
      <c r="H118" s="156">
        <f t="shared" si="4"/>
        <v>0.147529430265399</v>
      </c>
      <c r="I118" s="153">
        <v>0.1</v>
      </c>
      <c r="J118" s="17">
        <v>0.08</v>
      </c>
      <c r="K118" s="17">
        <v>0.2652017427543095</v>
      </c>
      <c r="L118" s="17">
        <v>0.14716703458425312</v>
      </c>
      <c r="M118" s="17">
        <v>0.14181882644921112</v>
      </c>
      <c r="N118" s="17">
        <v>0.15098897780462028</v>
      </c>
      <c r="O118" s="90">
        <f t="shared" si="5"/>
        <v>0.3461770018061409</v>
      </c>
      <c r="P118" s="77">
        <f t="shared" si="6"/>
        <v>23</v>
      </c>
      <c r="Q118" s="80">
        <f t="shared" si="7"/>
        <v>17</v>
      </c>
      <c r="R118" s="11"/>
      <c r="S118" s="11">
        <v>3</v>
      </c>
      <c r="T118" s="11"/>
      <c r="U118" s="11"/>
      <c r="V118" s="50"/>
      <c r="W118" s="50"/>
      <c r="Z118" s="50">
        <v>1</v>
      </c>
      <c r="AD118" s="50">
        <v>2</v>
      </c>
      <c r="AE118" s="50">
        <v>1</v>
      </c>
      <c r="AF118" s="50"/>
      <c r="AG118">
        <v>1</v>
      </c>
      <c r="AH118" s="50">
        <v>1</v>
      </c>
      <c r="AI118" s="50"/>
      <c r="AJ118" s="50">
        <v>1</v>
      </c>
      <c r="AK118" s="50"/>
      <c r="AL118" s="50">
        <v>3</v>
      </c>
      <c r="AQ118" s="50">
        <v>1</v>
      </c>
      <c r="AR118">
        <v>2</v>
      </c>
      <c r="AW118">
        <v>1</v>
      </c>
      <c r="AY118">
        <v>1</v>
      </c>
      <c r="AZ118">
        <v>1</v>
      </c>
      <c r="BI118">
        <v>1</v>
      </c>
      <c r="BQ118">
        <v>1</v>
      </c>
      <c r="CA118">
        <v>1</v>
      </c>
      <c r="CF118">
        <v>1</v>
      </c>
    </row>
    <row r="119" spans="1:88" ht="12.75">
      <c r="A119" s="1" t="s">
        <v>127</v>
      </c>
      <c r="B119" s="35">
        <v>2.66</v>
      </c>
      <c r="C119" s="25">
        <v>1.93</v>
      </c>
      <c r="D119" s="62">
        <v>1.99</v>
      </c>
      <c r="E119" s="31">
        <v>2.07</v>
      </c>
      <c r="F119" s="63">
        <v>1.7</v>
      </c>
      <c r="G119" s="122">
        <v>2.141689045936396</v>
      </c>
      <c r="H119" s="156">
        <f t="shared" si="4"/>
        <v>3.9978224954927217</v>
      </c>
      <c r="I119" s="153">
        <v>1.51</v>
      </c>
      <c r="J119" s="17">
        <v>7.06</v>
      </c>
      <c r="K119" s="17">
        <v>1.6290964197764728</v>
      </c>
      <c r="L119" s="17">
        <v>4.764532744665194</v>
      </c>
      <c r="M119" s="17">
        <v>5.052295692253146</v>
      </c>
      <c r="N119" s="17">
        <v>3.971010116261513</v>
      </c>
      <c r="O119" s="90">
        <f t="shared" si="5"/>
        <v>1.7459361830222757</v>
      </c>
      <c r="P119" s="77">
        <f t="shared" si="6"/>
        <v>116</v>
      </c>
      <c r="Q119" s="80">
        <f t="shared" si="7"/>
        <v>39</v>
      </c>
      <c r="R119" s="11">
        <v>4</v>
      </c>
      <c r="S119" s="11">
        <v>1</v>
      </c>
      <c r="T119" s="11"/>
      <c r="U119" s="11"/>
      <c r="V119" s="50">
        <v>2</v>
      </c>
      <c r="W119" s="50">
        <v>3</v>
      </c>
      <c r="X119" s="50"/>
      <c r="Y119" s="50"/>
      <c r="Z119" s="50"/>
      <c r="AA119" s="50"/>
      <c r="AB119" s="50">
        <v>5</v>
      </c>
      <c r="AC119" s="50">
        <v>2</v>
      </c>
      <c r="AD119" s="50">
        <v>2</v>
      </c>
      <c r="AE119" s="50">
        <v>5</v>
      </c>
      <c r="AF119" s="50"/>
      <c r="AI119" s="50"/>
      <c r="AJ119" s="50"/>
      <c r="AK119" s="50">
        <v>2</v>
      </c>
      <c r="AL119" s="50">
        <v>6</v>
      </c>
      <c r="AM119" s="50">
        <v>1</v>
      </c>
      <c r="AN119" s="50">
        <v>9</v>
      </c>
      <c r="AO119" s="50">
        <v>3</v>
      </c>
      <c r="AP119" s="50">
        <v>3</v>
      </c>
      <c r="AR119">
        <v>11</v>
      </c>
      <c r="AT119">
        <v>3</v>
      </c>
      <c r="AU119">
        <v>3</v>
      </c>
      <c r="AV119">
        <v>1</v>
      </c>
      <c r="AW119">
        <v>2</v>
      </c>
      <c r="AZ119">
        <v>1</v>
      </c>
      <c r="BA119">
        <v>1</v>
      </c>
      <c r="BB119">
        <v>2</v>
      </c>
      <c r="BC119">
        <v>2</v>
      </c>
      <c r="BE119">
        <v>3</v>
      </c>
      <c r="BG119">
        <v>1</v>
      </c>
      <c r="BH119">
        <v>2</v>
      </c>
      <c r="BL119">
        <v>3</v>
      </c>
      <c r="BM119">
        <v>2</v>
      </c>
      <c r="BS119">
        <v>6</v>
      </c>
      <c r="BU119">
        <v>4</v>
      </c>
      <c r="BW119">
        <v>2</v>
      </c>
      <c r="BX119">
        <v>6</v>
      </c>
      <c r="BZ119">
        <v>5</v>
      </c>
      <c r="CB119">
        <v>1</v>
      </c>
      <c r="CC119">
        <v>1</v>
      </c>
      <c r="CG119">
        <v>1</v>
      </c>
      <c r="CH119">
        <v>2</v>
      </c>
      <c r="CI119">
        <v>2</v>
      </c>
      <c r="CJ119">
        <v>1</v>
      </c>
    </row>
    <row r="120" spans="1:87" ht="12.75">
      <c r="A120" s="1" t="s">
        <v>128</v>
      </c>
      <c r="B120" s="35">
        <v>4.56</v>
      </c>
      <c r="C120" s="25">
        <v>5.73</v>
      </c>
      <c r="D120" s="62">
        <v>7.09</v>
      </c>
      <c r="E120" s="31">
        <v>12.12</v>
      </c>
      <c r="F120" s="62">
        <v>10.94</v>
      </c>
      <c r="G120" s="122">
        <v>12.16944522968198</v>
      </c>
      <c r="H120" s="156">
        <f t="shared" si="4"/>
        <v>15.376041501875656</v>
      </c>
      <c r="I120" s="153">
        <v>13.84</v>
      </c>
      <c r="J120" s="17">
        <v>14.42</v>
      </c>
      <c r="K120" s="17">
        <v>17.200227315779504</v>
      </c>
      <c r="L120" s="17">
        <v>16.169977924944813</v>
      </c>
      <c r="M120" s="17">
        <v>15.210069136677893</v>
      </c>
      <c r="N120" s="17">
        <v>15.41597463385173</v>
      </c>
      <c r="O120" s="90">
        <f t="shared" si="5"/>
        <v>13.726670680313065</v>
      </c>
      <c r="P120" s="77">
        <f t="shared" si="6"/>
        <v>912</v>
      </c>
      <c r="Q120" s="80">
        <f t="shared" si="7"/>
        <v>64</v>
      </c>
      <c r="R120" s="11">
        <v>28</v>
      </c>
      <c r="S120" s="11">
        <v>5</v>
      </c>
      <c r="T120" s="11">
        <v>10</v>
      </c>
      <c r="U120" s="11"/>
      <c r="V120" s="50">
        <v>9</v>
      </c>
      <c r="W120" s="50">
        <v>10</v>
      </c>
      <c r="X120" s="50">
        <v>11</v>
      </c>
      <c r="Y120" s="50">
        <v>30</v>
      </c>
      <c r="Z120" s="50"/>
      <c r="AA120" s="50"/>
      <c r="AB120" s="50">
        <v>8</v>
      </c>
      <c r="AD120" s="50">
        <v>6</v>
      </c>
      <c r="AE120" s="50">
        <v>2</v>
      </c>
      <c r="AF120" s="50">
        <v>18</v>
      </c>
      <c r="AG120" s="50">
        <v>4</v>
      </c>
      <c r="AH120" s="50">
        <v>5</v>
      </c>
      <c r="AI120" s="50">
        <v>54</v>
      </c>
      <c r="AJ120" s="50">
        <v>4</v>
      </c>
      <c r="AK120" s="50">
        <v>2</v>
      </c>
      <c r="AL120" s="50">
        <v>26</v>
      </c>
      <c r="AM120" s="50">
        <v>41</v>
      </c>
      <c r="AN120" s="50">
        <v>22</v>
      </c>
      <c r="AO120" s="50">
        <v>4</v>
      </c>
      <c r="AP120" s="50">
        <v>14</v>
      </c>
      <c r="AQ120" s="50">
        <v>13</v>
      </c>
      <c r="AR120" s="50">
        <v>2</v>
      </c>
      <c r="AS120" s="50">
        <v>16</v>
      </c>
      <c r="AT120" s="50">
        <v>3</v>
      </c>
      <c r="AU120" s="50">
        <v>16</v>
      </c>
      <c r="AV120" s="50">
        <v>13</v>
      </c>
      <c r="AW120" s="50">
        <v>1</v>
      </c>
      <c r="AX120" s="50">
        <v>3</v>
      </c>
      <c r="AY120" s="50">
        <v>1</v>
      </c>
      <c r="AZ120">
        <v>3</v>
      </c>
      <c r="BA120" s="50">
        <v>5</v>
      </c>
      <c r="BB120" s="50">
        <v>14</v>
      </c>
      <c r="BC120">
        <v>42</v>
      </c>
      <c r="BD120">
        <v>12</v>
      </c>
      <c r="BE120">
        <v>40</v>
      </c>
      <c r="BF120">
        <v>36</v>
      </c>
      <c r="BG120">
        <v>11</v>
      </c>
      <c r="BH120">
        <v>10</v>
      </c>
      <c r="BI120">
        <v>23</v>
      </c>
      <c r="BJ120">
        <v>2</v>
      </c>
      <c r="BK120">
        <v>3</v>
      </c>
      <c r="BL120">
        <v>3</v>
      </c>
      <c r="BN120">
        <v>13</v>
      </c>
      <c r="BO120">
        <v>26</v>
      </c>
      <c r="BP120">
        <v>23</v>
      </c>
      <c r="BQ120">
        <v>14</v>
      </c>
      <c r="BR120">
        <v>3</v>
      </c>
      <c r="BS120">
        <v>51</v>
      </c>
      <c r="BT120">
        <v>20</v>
      </c>
      <c r="BU120">
        <v>33</v>
      </c>
      <c r="BV120">
        <v>41</v>
      </c>
      <c r="BW120">
        <v>9</v>
      </c>
      <c r="BX120">
        <v>25</v>
      </c>
      <c r="BY120">
        <v>12</v>
      </c>
      <c r="BZ120">
        <v>18</v>
      </c>
      <c r="CA120">
        <v>4</v>
      </c>
      <c r="CB120">
        <v>1</v>
      </c>
      <c r="CC120">
        <v>2</v>
      </c>
      <c r="CD120">
        <v>11</v>
      </c>
      <c r="CF120">
        <v>1</v>
      </c>
      <c r="CG120">
        <v>15</v>
      </c>
      <c r="CH120">
        <v>2</v>
      </c>
      <c r="CI120">
        <v>3</v>
      </c>
    </row>
    <row r="121" spans="1:41" ht="12.75">
      <c r="A121" s="1" t="s">
        <v>129</v>
      </c>
      <c r="B121" s="35">
        <v>0.01</v>
      </c>
      <c r="C121" s="25">
        <v>0.02</v>
      </c>
      <c r="D121" s="101" t="s">
        <v>296</v>
      </c>
      <c r="E121" s="31">
        <v>0.03</v>
      </c>
      <c r="F121" s="62">
        <v>0.04</v>
      </c>
      <c r="G121" s="122">
        <v>0.006999999999999999</v>
      </c>
      <c r="H121" s="156">
        <f t="shared" si="4"/>
        <v>0.013930586215354425</v>
      </c>
      <c r="I121" s="153">
        <v>0.01</v>
      </c>
      <c r="J121" s="17"/>
      <c r="K121" s="17"/>
      <c r="L121" s="17">
        <v>0.07358351729212656</v>
      </c>
      <c r="M121" s="17"/>
      <c r="N121" s="17"/>
      <c r="O121" s="90">
        <f t="shared" si="5"/>
        <v>0.015051173991571343</v>
      </c>
      <c r="P121" s="77">
        <f t="shared" si="6"/>
        <v>1</v>
      </c>
      <c r="Q121" s="80">
        <f t="shared" si="7"/>
        <v>1</v>
      </c>
      <c r="R121" s="11"/>
      <c r="S121" s="11"/>
      <c r="T121" s="11"/>
      <c r="U121" s="11"/>
      <c r="X121" s="19"/>
      <c r="Y121" s="19"/>
      <c r="Z121" s="19"/>
      <c r="AA121" s="19"/>
      <c r="AO121" s="50">
        <v>1</v>
      </c>
    </row>
    <row r="122" spans="1:85" ht="12.75">
      <c r="A122" s="1" t="s">
        <v>130</v>
      </c>
      <c r="B122" s="36">
        <v>90.6</v>
      </c>
      <c r="C122" s="25">
        <v>44.43</v>
      </c>
      <c r="D122" s="63">
        <v>15.29</v>
      </c>
      <c r="E122" s="31">
        <v>13.13</v>
      </c>
      <c r="F122" s="62">
        <v>15.94</v>
      </c>
      <c r="G122" s="122">
        <v>37.92022732626619</v>
      </c>
      <c r="H122" s="156">
        <f t="shared" si="4"/>
        <v>40.36378970693837</v>
      </c>
      <c r="I122" s="153">
        <v>23.74310239117106</v>
      </c>
      <c r="J122" s="17">
        <v>56.49</v>
      </c>
      <c r="K122" s="17">
        <v>35.309717749573785</v>
      </c>
      <c r="L122" s="17">
        <v>46.32082413539367</v>
      </c>
      <c r="M122" s="17">
        <v>46.69384860840276</v>
      </c>
      <c r="N122" s="17">
        <v>33.625245357088936</v>
      </c>
      <c r="O122" s="90">
        <f t="shared" si="5"/>
        <v>32.02889825406382</v>
      </c>
      <c r="P122" s="77">
        <f t="shared" si="6"/>
        <v>2128</v>
      </c>
      <c r="Q122" s="80">
        <f t="shared" si="7"/>
        <v>41</v>
      </c>
      <c r="R122" s="11">
        <v>90</v>
      </c>
      <c r="S122" s="11">
        <v>28</v>
      </c>
      <c r="T122" s="11"/>
      <c r="U122" s="11">
        <v>3</v>
      </c>
      <c r="V122" s="50">
        <v>10</v>
      </c>
      <c r="W122" s="50"/>
      <c r="X122" s="50">
        <v>33</v>
      </c>
      <c r="Y122" s="50">
        <v>120</v>
      </c>
      <c r="Z122" s="50"/>
      <c r="AA122" s="50"/>
      <c r="AB122" s="50"/>
      <c r="AD122" s="50">
        <v>4</v>
      </c>
      <c r="AF122" s="50">
        <v>250</v>
      </c>
      <c r="AG122">
        <v>4</v>
      </c>
      <c r="AI122" s="50">
        <v>213</v>
      </c>
      <c r="AJ122" s="50">
        <v>20</v>
      </c>
      <c r="AK122" s="50">
        <v>5</v>
      </c>
      <c r="AL122" s="50">
        <v>78</v>
      </c>
      <c r="AM122" s="50">
        <v>40</v>
      </c>
      <c r="AN122" s="50">
        <v>2</v>
      </c>
      <c r="AP122" s="50">
        <v>72</v>
      </c>
      <c r="AQ122" s="50">
        <v>24</v>
      </c>
      <c r="AR122">
        <v>8</v>
      </c>
      <c r="AS122" s="50">
        <v>70</v>
      </c>
      <c r="AU122">
        <v>1</v>
      </c>
      <c r="AW122">
        <v>10</v>
      </c>
      <c r="AZ122">
        <v>130</v>
      </c>
      <c r="BA122">
        <v>172</v>
      </c>
      <c r="BC122">
        <v>2</v>
      </c>
      <c r="BF122">
        <v>44</v>
      </c>
      <c r="BG122">
        <v>1</v>
      </c>
      <c r="BL122">
        <v>88</v>
      </c>
      <c r="BM122">
        <v>39</v>
      </c>
      <c r="BN122">
        <v>91</v>
      </c>
      <c r="BO122">
        <v>96</v>
      </c>
      <c r="BP122">
        <v>62</v>
      </c>
      <c r="BQ122">
        <v>6</v>
      </c>
      <c r="BR122">
        <v>60</v>
      </c>
      <c r="BS122">
        <v>12</v>
      </c>
      <c r="BT122">
        <v>102</v>
      </c>
      <c r="BU122">
        <v>19</v>
      </c>
      <c r="BV122">
        <v>66</v>
      </c>
      <c r="BZ122">
        <v>10</v>
      </c>
      <c r="CC122">
        <v>31</v>
      </c>
      <c r="CD122">
        <v>2</v>
      </c>
      <c r="CG122">
        <v>10</v>
      </c>
    </row>
    <row r="123" spans="1:36" ht="12.75">
      <c r="A123" s="1" t="s">
        <v>131</v>
      </c>
      <c r="B123" s="35">
        <v>0.25</v>
      </c>
      <c r="C123" s="25">
        <v>0.05</v>
      </c>
      <c r="D123" s="62">
        <v>0.03</v>
      </c>
      <c r="E123" s="31">
        <v>0.02</v>
      </c>
      <c r="F123" s="101" t="s">
        <v>296</v>
      </c>
      <c r="G123" s="122">
        <v>0.01</v>
      </c>
      <c r="H123" s="156">
        <f t="shared" si="4"/>
        <v>0.00613195977434388</v>
      </c>
      <c r="I123" s="153"/>
      <c r="J123" s="17"/>
      <c r="K123" s="17"/>
      <c r="L123" s="17">
        <v>0.03679175864606328</v>
      </c>
      <c r="M123" s="17"/>
      <c r="N123" s="17"/>
      <c r="O123" s="90">
        <f t="shared" si="5"/>
        <v>0</v>
      </c>
      <c r="P123" s="77">
        <f t="shared" si="6"/>
        <v>0</v>
      </c>
      <c r="Q123" s="80">
        <f t="shared" si="7"/>
        <v>0</v>
      </c>
      <c r="R123" s="11"/>
      <c r="S123" s="11"/>
      <c r="T123" s="11"/>
      <c r="U123" s="11"/>
      <c r="X123" s="19"/>
      <c r="Y123" s="19"/>
      <c r="Z123" s="19"/>
      <c r="AA123" s="19"/>
      <c r="AI123" s="50"/>
      <c r="AJ123" s="50"/>
    </row>
    <row r="124" spans="1:87" ht="12.75">
      <c r="A124" s="1" t="s">
        <v>132</v>
      </c>
      <c r="B124" s="35">
        <v>47.42</v>
      </c>
      <c r="C124" s="25">
        <v>53.63</v>
      </c>
      <c r="D124" s="63">
        <v>40.11</v>
      </c>
      <c r="E124" s="31">
        <v>41.99</v>
      </c>
      <c r="F124" s="62">
        <v>24.56</v>
      </c>
      <c r="G124" s="122">
        <v>23.514391048292115</v>
      </c>
      <c r="H124" s="156">
        <f t="shared" si="4"/>
        <v>29.386078925371134</v>
      </c>
      <c r="I124" s="153">
        <v>21.26</v>
      </c>
      <c r="J124" s="17">
        <v>31.97</v>
      </c>
      <c r="K124" s="17">
        <v>32.619814358780076</v>
      </c>
      <c r="L124" s="17">
        <v>33.68285504047093</v>
      </c>
      <c r="M124" s="17">
        <v>28.18649175678071</v>
      </c>
      <c r="N124" s="17">
        <v>28.59731239619508</v>
      </c>
      <c r="O124" s="90">
        <f t="shared" si="5"/>
        <v>25.707405177603853</v>
      </c>
      <c r="P124" s="77">
        <f t="shared" si="6"/>
        <v>1708</v>
      </c>
      <c r="Q124" s="80">
        <f t="shared" si="7"/>
        <v>66</v>
      </c>
      <c r="R124" s="11">
        <v>42</v>
      </c>
      <c r="S124" s="11">
        <v>50</v>
      </c>
      <c r="T124" s="11">
        <v>11</v>
      </c>
      <c r="U124" s="11">
        <v>18</v>
      </c>
      <c r="V124" s="50">
        <v>8</v>
      </c>
      <c r="W124" s="50">
        <v>21</v>
      </c>
      <c r="X124" s="50">
        <v>9</v>
      </c>
      <c r="Y124" s="50">
        <v>40</v>
      </c>
      <c r="Z124" s="50"/>
      <c r="AA124" s="50"/>
      <c r="AB124" s="50">
        <v>7</v>
      </c>
      <c r="AC124" s="50">
        <v>5</v>
      </c>
      <c r="AD124" s="50">
        <v>38</v>
      </c>
      <c r="AE124" s="50">
        <v>9</v>
      </c>
      <c r="AF124" s="50">
        <v>4</v>
      </c>
      <c r="AG124" s="50">
        <v>2</v>
      </c>
      <c r="AH124" s="50">
        <v>6</v>
      </c>
      <c r="AI124" s="50">
        <v>141</v>
      </c>
      <c r="AJ124" s="50">
        <v>5</v>
      </c>
      <c r="AK124" s="50">
        <v>6</v>
      </c>
      <c r="AL124" s="50">
        <v>69</v>
      </c>
      <c r="AM124" s="50">
        <v>14</v>
      </c>
      <c r="AN124" s="50">
        <v>8</v>
      </c>
      <c r="AO124" s="50">
        <v>1</v>
      </c>
      <c r="AP124" s="50">
        <v>4</v>
      </c>
      <c r="AQ124" s="50">
        <v>9</v>
      </c>
      <c r="AR124" s="50">
        <v>37</v>
      </c>
      <c r="AS124" s="50">
        <v>57</v>
      </c>
      <c r="AT124" s="50">
        <v>2</v>
      </c>
      <c r="AU124" s="50">
        <v>4</v>
      </c>
      <c r="AV124" s="50">
        <v>3</v>
      </c>
      <c r="AW124" s="50"/>
      <c r="AX124" s="50">
        <v>1</v>
      </c>
      <c r="AY124" s="50">
        <v>8</v>
      </c>
      <c r="AZ124">
        <v>34</v>
      </c>
      <c r="BA124" s="50">
        <v>17</v>
      </c>
      <c r="BC124">
        <v>43</v>
      </c>
      <c r="BD124">
        <v>13</v>
      </c>
      <c r="BE124">
        <v>56</v>
      </c>
      <c r="BF124">
        <v>48</v>
      </c>
      <c r="BG124">
        <v>45</v>
      </c>
      <c r="BH124">
        <v>8</v>
      </c>
      <c r="BI124">
        <v>8</v>
      </c>
      <c r="BJ124">
        <v>1</v>
      </c>
      <c r="BK124">
        <v>14</v>
      </c>
      <c r="BL124">
        <v>58</v>
      </c>
      <c r="BM124">
        <v>4</v>
      </c>
      <c r="BN124">
        <v>17</v>
      </c>
      <c r="BO124">
        <v>26</v>
      </c>
      <c r="BP124">
        <v>5</v>
      </c>
      <c r="BQ124">
        <v>26</v>
      </c>
      <c r="BR124">
        <v>35</v>
      </c>
      <c r="BS124">
        <v>357</v>
      </c>
      <c r="BT124">
        <v>31</v>
      </c>
      <c r="BU124">
        <v>16</v>
      </c>
      <c r="BV124">
        <v>23</v>
      </c>
      <c r="BW124">
        <v>11</v>
      </c>
      <c r="BX124">
        <v>1</v>
      </c>
      <c r="BY124">
        <v>4</v>
      </c>
      <c r="BZ124">
        <v>60</v>
      </c>
      <c r="CA124">
        <v>2</v>
      </c>
      <c r="CB124">
        <v>22</v>
      </c>
      <c r="CC124">
        <v>12</v>
      </c>
      <c r="CD124">
        <v>19</v>
      </c>
      <c r="CE124">
        <v>20</v>
      </c>
      <c r="CF124">
        <v>10</v>
      </c>
      <c r="CG124">
        <v>8</v>
      </c>
      <c r="CH124">
        <v>10</v>
      </c>
      <c r="CI124">
        <v>5</v>
      </c>
    </row>
    <row r="125" spans="1:88" ht="12.75">
      <c r="A125" s="1" t="s">
        <v>133</v>
      </c>
      <c r="B125" s="35">
        <v>0.03</v>
      </c>
      <c r="C125" s="25">
        <v>0.18</v>
      </c>
      <c r="D125" s="62">
        <v>0.28</v>
      </c>
      <c r="E125" s="31">
        <v>0.75</v>
      </c>
      <c r="F125" s="63">
        <v>0.9</v>
      </c>
      <c r="G125" s="122">
        <v>2.4040471142520614</v>
      </c>
      <c r="H125" s="156">
        <f t="shared" si="4"/>
        <v>6.288834563898366</v>
      </c>
      <c r="I125" s="153">
        <v>2.73</v>
      </c>
      <c r="J125" s="17">
        <v>4.82</v>
      </c>
      <c r="K125" s="17">
        <v>6.118583064974427</v>
      </c>
      <c r="L125" s="17">
        <v>5.022075055187638</v>
      </c>
      <c r="M125" s="17">
        <v>9.182769012586421</v>
      </c>
      <c r="N125" s="17">
        <v>9.859580250641704</v>
      </c>
      <c r="O125" s="90">
        <f t="shared" si="5"/>
        <v>8.39855508729681</v>
      </c>
      <c r="P125" s="77">
        <f t="shared" si="6"/>
        <v>558</v>
      </c>
      <c r="Q125" s="80">
        <f t="shared" si="7"/>
        <v>51</v>
      </c>
      <c r="R125" s="11">
        <v>8</v>
      </c>
      <c r="S125" s="11">
        <v>10</v>
      </c>
      <c r="T125" s="11">
        <v>12</v>
      </c>
      <c r="U125" s="11">
        <v>2</v>
      </c>
      <c r="V125">
        <v>4</v>
      </c>
      <c r="W125" s="50">
        <v>2</v>
      </c>
      <c r="X125" s="50"/>
      <c r="Y125" s="50"/>
      <c r="Z125" s="50">
        <v>2</v>
      </c>
      <c r="AA125" s="50">
        <v>2</v>
      </c>
      <c r="AC125" s="50">
        <v>9</v>
      </c>
      <c r="AD125" s="50">
        <v>6</v>
      </c>
      <c r="AE125" s="50">
        <v>4</v>
      </c>
      <c r="AF125" s="50">
        <v>13</v>
      </c>
      <c r="AH125" s="50">
        <v>2</v>
      </c>
      <c r="AI125" s="50">
        <v>43</v>
      </c>
      <c r="AJ125" s="50">
        <v>8</v>
      </c>
      <c r="AK125" s="50">
        <v>10</v>
      </c>
      <c r="AL125" s="50">
        <v>9</v>
      </c>
      <c r="AM125" s="50">
        <v>4</v>
      </c>
      <c r="AN125" s="50">
        <v>1</v>
      </c>
      <c r="AO125" s="50">
        <v>13</v>
      </c>
      <c r="AP125" s="50">
        <v>2</v>
      </c>
      <c r="AQ125" s="50">
        <v>2</v>
      </c>
      <c r="AR125">
        <v>14</v>
      </c>
      <c r="AS125" s="50">
        <v>1</v>
      </c>
      <c r="AT125">
        <v>1</v>
      </c>
      <c r="AU125" s="50">
        <v>12</v>
      </c>
      <c r="AW125">
        <v>2</v>
      </c>
      <c r="AX125">
        <v>3</v>
      </c>
      <c r="AY125">
        <v>6</v>
      </c>
      <c r="BA125">
        <v>17</v>
      </c>
      <c r="BB125">
        <v>2</v>
      </c>
      <c r="BF125">
        <v>1</v>
      </c>
      <c r="BG125">
        <v>2</v>
      </c>
      <c r="BI125">
        <v>5</v>
      </c>
      <c r="BK125">
        <v>2</v>
      </c>
      <c r="BL125">
        <v>2</v>
      </c>
      <c r="BM125">
        <v>15</v>
      </c>
      <c r="BN125">
        <v>1</v>
      </c>
      <c r="BP125">
        <v>7</v>
      </c>
      <c r="BQ125">
        <v>1</v>
      </c>
      <c r="BR125">
        <v>4</v>
      </c>
      <c r="BS125">
        <v>263</v>
      </c>
      <c r="BT125">
        <v>5</v>
      </c>
      <c r="CA125">
        <v>3</v>
      </c>
      <c r="CB125">
        <v>2</v>
      </c>
      <c r="CE125">
        <v>9</v>
      </c>
      <c r="CF125">
        <v>1</v>
      </c>
      <c r="CG125">
        <v>1</v>
      </c>
      <c r="CH125">
        <v>4</v>
      </c>
      <c r="CI125">
        <v>2</v>
      </c>
      <c r="CJ125">
        <v>2</v>
      </c>
    </row>
    <row r="126" spans="1:43" ht="12.75">
      <c r="A126" s="1" t="s">
        <v>134</v>
      </c>
      <c r="B126" s="36">
        <v>2.5</v>
      </c>
      <c r="C126" s="28">
        <v>1.02</v>
      </c>
      <c r="D126" s="62">
        <v>0.46</v>
      </c>
      <c r="E126" s="31">
        <v>0.13</v>
      </c>
      <c r="F126" s="62">
        <v>0.01</v>
      </c>
      <c r="G126" s="122">
        <v>0.099</v>
      </c>
      <c r="H126" s="156">
        <f t="shared" si="4"/>
        <v>0.30873653526734346</v>
      </c>
      <c r="I126" s="153">
        <v>0.15</v>
      </c>
      <c r="J126" s="17"/>
      <c r="K126" s="17">
        <v>0.8903201363894677</v>
      </c>
      <c r="L126" s="17"/>
      <c r="M126" s="17">
        <v>0.28363765289842224</v>
      </c>
      <c r="N126" s="17">
        <v>0.528461422316171</v>
      </c>
      <c r="O126" s="90">
        <f t="shared" si="5"/>
        <v>0.015051173991571343</v>
      </c>
      <c r="P126" s="77">
        <f t="shared" si="6"/>
        <v>1</v>
      </c>
      <c r="Q126" s="80">
        <f t="shared" si="7"/>
        <v>1</v>
      </c>
      <c r="R126" s="11"/>
      <c r="S126" s="11"/>
      <c r="T126" s="11"/>
      <c r="U126" s="11"/>
      <c r="X126" s="50"/>
      <c r="Y126" s="50"/>
      <c r="Z126" s="50"/>
      <c r="AA126" s="50"/>
      <c r="AD126" s="50">
        <v>1</v>
      </c>
      <c r="AL126" s="50"/>
      <c r="AN126" s="50"/>
      <c r="AQ126" s="50"/>
    </row>
    <row r="127" spans="1:85" ht="12.75">
      <c r="A127" s="1" t="s">
        <v>135</v>
      </c>
      <c r="B127" s="35">
        <v>27.78</v>
      </c>
      <c r="C127" s="25">
        <v>43.99</v>
      </c>
      <c r="D127" s="63">
        <v>62.92</v>
      </c>
      <c r="E127" s="32">
        <v>37.8</v>
      </c>
      <c r="F127" s="63">
        <v>16.8</v>
      </c>
      <c r="G127" s="122">
        <v>10.316457008244994</v>
      </c>
      <c r="H127" s="156">
        <f t="shared" si="4"/>
        <v>12.451562446818613</v>
      </c>
      <c r="I127" s="153">
        <v>9.7</v>
      </c>
      <c r="J127" s="17">
        <v>15.17</v>
      </c>
      <c r="K127" s="17">
        <v>14.680810759613564</v>
      </c>
      <c r="L127" s="17">
        <v>12.601177336276674</v>
      </c>
      <c r="M127" s="17">
        <v>11.097323169650771</v>
      </c>
      <c r="N127" s="17">
        <v>11.460063415370678</v>
      </c>
      <c r="O127" s="90">
        <f t="shared" si="5"/>
        <v>6.441902468392535</v>
      </c>
      <c r="P127" s="77">
        <f t="shared" si="6"/>
        <v>428</v>
      </c>
      <c r="Q127" s="80">
        <f t="shared" si="7"/>
        <v>33</v>
      </c>
      <c r="R127" s="11">
        <v>32</v>
      </c>
      <c r="S127" s="11"/>
      <c r="T127" s="11"/>
      <c r="U127" s="11"/>
      <c r="X127" s="19">
        <v>23</v>
      </c>
      <c r="Y127" s="19">
        <v>2</v>
      </c>
      <c r="Z127" s="19"/>
      <c r="AA127" s="19"/>
      <c r="AD127" s="50"/>
      <c r="AF127" s="50"/>
      <c r="AG127">
        <v>1</v>
      </c>
      <c r="AI127" s="50">
        <v>2</v>
      </c>
      <c r="AJ127" s="50"/>
      <c r="AL127" s="50">
        <v>10</v>
      </c>
      <c r="AM127" s="50">
        <v>19</v>
      </c>
      <c r="AN127" s="50"/>
      <c r="AP127" s="50">
        <v>1</v>
      </c>
      <c r="AS127" s="50">
        <v>6</v>
      </c>
      <c r="AV127">
        <v>30</v>
      </c>
      <c r="AW127">
        <v>8</v>
      </c>
      <c r="AY127">
        <v>15</v>
      </c>
      <c r="BA127">
        <v>2</v>
      </c>
      <c r="BB127">
        <v>2</v>
      </c>
      <c r="BC127">
        <v>6</v>
      </c>
      <c r="BD127">
        <v>19</v>
      </c>
      <c r="BE127">
        <v>6</v>
      </c>
      <c r="BG127">
        <v>30</v>
      </c>
      <c r="BI127">
        <v>3</v>
      </c>
      <c r="BN127">
        <v>41</v>
      </c>
      <c r="BO127">
        <v>7</v>
      </c>
      <c r="BP127">
        <v>5</v>
      </c>
      <c r="BQ127">
        <v>2</v>
      </c>
      <c r="BR127">
        <v>15</v>
      </c>
      <c r="BT127">
        <v>8</v>
      </c>
      <c r="BU127">
        <v>32</v>
      </c>
      <c r="BW127">
        <v>25</v>
      </c>
      <c r="BX127">
        <v>19</v>
      </c>
      <c r="BY127">
        <v>10</v>
      </c>
      <c r="BZ127">
        <v>30</v>
      </c>
      <c r="CA127">
        <v>5</v>
      </c>
      <c r="CF127">
        <v>2</v>
      </c>
      <c r="CG127">
        <v>10</v>
      </c>
    </row>
    <row r="128" spans="1:87" ht="12.75">
      <c r="A128" s="1" t="s">
        <v>136</v>
      </c>
      <c r="B128" s="35"/>
      <c r="C128" s="25">
        <v>0.02</v>
      </c>
      <c r="D128" s="101" t="s">
        <v>296</v>
      </c>
      <c r="E128" s="31">
        <v>0.14</v>
      </c>
      <c r="F128" s="62">
        <v>0.09</v>
      </c>
      <c r="G128" s="122">
        <v>2.496676089517079</v>
      </c>
      <c r="H128" s="156">
        <f t="shared" si="4"/>
        <v>27.372493289022554</v>
      </c>
      <c r="I128" s="153">
        <v>11.08</v>
      </c>
      <c r="J128" s="17">
        <v>20.7</v>
      </c>
      <c r="K128" s="17">
        <v>25.34570941466187</v>
      </c>
      <c r="L128" s="17">
        <v>32.50551876379691</v>
      </c>
      <c r="M128" s="17">
        <v>41.446552029781955</v>
      </c>
      <c r="N128" s="17">
        <v>33.15717952589461</v>
      </c>
      <c r="O128" s="90">
        <f t="shared" si="5"/>
        <v>22.245635159542445</v>
      </c>
      <c r="P128" s="77">
        <f t="shared" si="6"/>
        <v>1478</v>
      </c>
      <c r="Q128" s="80">
        <f t="shared" si="7"/>
        <v>46</v>
      </c>
      <c r="R128" s="11">
        <v>150</v>
      </c>
      <c r="S128" s="11">
        <v>1</v>
      </c>
      <c r="T128" s="11">
        <v>11</v>
      </c>
      <c r="U128" s="11"/>
      <c r="V128">
        <v>7</v>
      </c>
      <c r="X128" s="19"/>
      <c r="Y128" s="19">
        <v>20</v>
      </c>
      <c r="Z128" s="19"/>
      <c r="AA128" s="19">
        <v>2</v>
      </c>
      <c r="AB128" s="19">
        <v>2</v>
      </c>
      <c r="AD128" s="50">
        <v>8</v>
      </c>
      <c r="AE128" s="50"/>
      <c r="AF128" s="50">
        <v>3</v>
      </c>
      <c r="AG128">
        <v>13</v>
      </c>
      <c r="AH128" s="50">
        <v>10</v>
      </c>
      <c r="AI128" s="50">
        <v>203</v>
      </c>
      <c r="AJ128" s="50"/>
      <c r="AK128" s="50">
        <v>27</v>
      </c>
      <c r="AL128" s="50"/>
      <c r="AM128" s="50">
        <v>116</v>
      </c>
      <c r="AN128" s="50">
        <v>23</v>
      </c>
      <c r="AO128">
        <v>21</v>
      </c>
      <c r="AP128" s="50">
        <v>3</v>
      </c>
      <c r="AS128" s="50">
        <v>5</v>
      </c>
      <c r="AU128">
        <v>1</v>
      </c>
      <c r="AV128">
        <v>33</v>
      </c>
      <c r="AX128">
        <v>1</v>
      </c>
      <c r="AZ128">
        <v>6</v>
      </c>
      <c r="BC128">
        <v>45</v>
      </c>
      <c r="BD128">
        <v>23</v>
      </c>
      <c r="BE128">
        <v>36</v>
      </c>
      <c r="BF128">
        <v>11</v>
      </c>
      <c r="BG128">
        <v>31</v>
      </c>
      <c r="BI128">
        <v>8</v>
      </c>
      <c r="BK128">
        <v>26</v>
      </c>
      <c r="BL128">
        <v>2</v>
      </c>
      <c r="BN128">
        <v>28</v>
      </c>
      <c r="BO128">
        <v>12</v>
      </c>
      <c r="BP128">
        <v>97</v>
      </c>
      <c r="BQ128">
        <v>13</v>
      </c>
      <c r="BR128">
        <v>95</v>
      </c>
      <c r="BS128">
        <v>160</v>
      </c>
      <c r="BT128">
        <v>2</v>
      </c>
      <c r="BU128">
        <v>25</v>
      </c>
      <c r="BV128">
        <v>15</v>
      </c>
      <c r="BW128">
        <v>40</v>
      </c>
      <c r="BX128">
        <v>19</v>
      </c>
      <c r="BY128">
        <v>2</v>
      </c>
      <c r="BZ128">
        <v>40</v>
      </c>
      <c r="CG128">
        <v>55</v>
      </c>
      <c r="CH128">
        <v>10</v>
      </c>
      <c r="CI128">
        <v>17</v>
      </c>
    </row>
    <row r="129" spans="1:79" ht="12.75">
      <c r="A129" s="1" t="s">
        <v>137</v>
      </c>
      <c r="B129" s="35">
        <v>0.56</v>
      </c>
      <c r="C129" s="25">
        <v>1.74</v>
      </c>
      <c r="D129" s="62">
        <v>0.97</v>
      </c>
      <c r="E129" s="31">
        <v>1.25</v>
      </c>
      <c r="F129" s="63">
        <v>0.44</v>
      </c>
      <c r="G129" s="122">
        <v>0.33453121319199053</v>
      </c>
      <c r="H129" s="156">
        <f t="shared" si="4"/>
        <v>0.7314392070650544</v>
      </c>
      <c r="I129" s="153">
        <v>0.153280196198651</v>
      </c>
      <c r="J129" s="17">
        <v>1.08</v>
      </c>
      <c r="K129" s="17">
        <v>0.5493464671339269</v>
      </c>
      <c r="L129" s="17">
        <v>1.3428991905813097</v>
      </c>
      <c r="M129" s="17">
        <v>0.3722744194291792</v>
      </c>
      <c r="N129" s="17">
        <v>0.8908349690472596</v>
      </c>
      <c r="O129" s="90">
        <f t="shared" si="5"/>
        <v>0.3160746538229982</v>
      </c>
      <c r="P129" s="77">
        <f t="shared" si="6"/>
        <v>21</v>
      </c>
      <c r="Q129" s="80">
        <f t="shared" si="7"/>
        <v>13</v>
      </c>
      <c r="R129" s="11"/>
      <c r="S129" s="11"/>
      <c r="T129" s="11">
        <v>2</v>
      </c>
      <c r="U129" s="11"/>
      <c r="W129">
        <v>1</v>
      </c>
      <c r="X129" s="50"/>
      <c r="Y129" s="50"/>
      <c r="Z129" s="50"/>
      <c r="AA129" s="50">
        <v>6</v>
      </c>
      <c r="AD129" s="50">
        <v>1</v>
      </c>
      <c r="AE129">
        <v>1</v>
      </c>
      <c r="AI129" s="50"/>
      <c r="AJ129" s="50"/>
      <c r="AM129" s="50">
        <v>1</v>
      </c>
      <c r="AN129" s="50">
        <v>2</v>
      </c>
      <c r="AQ129" s="50"/>
      <c r="BC129">
        <v>1</v>
      </c>
      <c r="BF129">
        <v>1</v>
      </c>
      <c r="BG129">
        <v>1</v>
      </c>
      <c r="BS129">
        <v>1</v>
      </c>
      <c r="BU129">
        <v>2</v>
      </c>
      <c r="CA129">
        <v>1</v>
      </c>
    </row>
    <row r="130" spans="1:69" ht="12.75">
      <c r="A130" s="1" t="s">
        <v>138</v>
      </c>
      <c r="B130" s="35">
        <v>0.53</v>
      </c>
      <c r="C130" s="25">
        <v>1.94</v>
      </c>
      <c r="D130" s="63">
        <v>1.7</v>
      </c>
      <c r="E130" s="31">
        <v>1.31</v>
      </c>
      <c r="F130" s="62">
        <v>0.75</v>
      </c>
      <c r="G130" s="122">
        <v>0.3024723203769141</v>
      </c>
      <c r="H130" s="156">
        <f t="shared" si="4"/>
        <v>2.1904923137289636</v>
      </c>
      <c r="I130" s="153">
        <v>0.18393623543838136</v>
      </c>
      <c r="J130" s="17">
        <v>0.08</v>
      </c>
      <c r="K130" s="17">
        <v>0.4546315590073878</v>
      </c>
      <c r="L130" s="17">
        <v>11.497424576894774</v>
      </c>
      <c r="M130" s="17">
        <v>0.14181882644921112</v>
      </c>
      <c r="N130" s="17">
        <v>0.7851426845840255</v>
      </c>
      <c r="O130" s="90">
        <f t="shared" si="5"/>
        <v>0.10535821794099941</v>
      </c>
      <c r="P130" s="77">
        <f t="shared" si="6"/>
        <v>7</v>
      </c>
      <c r="Q130" s="80">
        <f t="shared" si="7"/>
        <v>5</v>
      </c>
      <c r="R130" s="11"/>
      <c r="S130" s="11"/>
      <c r="T130" s="11"/>
      <c r="U130" s="11"/>
      <c r="X130" s="19"/>
      <c r="Y130" s="19"/>
      <c r="Z130" s="19"/>
      <c r="AA130" s="19">
        <v>1</v>
      </c>
      <c r="AD130" s="50"/>
      <c r="AE130">
        <v>1</v>
      </c>
      <c r="AI130" s="50"/>
      <c r="AJ130" s="50"/>
      <c r="AM130" s="50">
        <v>1</v>
      </c>
      <c r="AQ130" s="50"/>
      <c r="AR130">
        <v>1</v>
      </c>
      <c r="BQ130">
        <v>3</v>
      </c>
    </row>
    <row r="131" spans="1:27" ht="12.75">
      <c r="A131" s="1" t="s">
        <v>139</v>
      </c>
      <c r="B131" s="35">
        <v>0.11</v>
      </c>
      <c r="C131" s="25"/>
      <c r="D131" s="62">
        <v>0.01</v>
      </c>
      <c r="E131" s="31">
        <v>0.01</v>
      </c>
      <c r="F131" s="63">
        <v>0.03</v>
      </c>
      <c r="G131" s="121" t="s">
        <v>296</v>
      </c>
      <c r="H131" s="156">
        <f t="shared" si="4"/>
        <v>0.037787286345998566</v>
      </c>
      <c r="I131" s="153"/>
      <c r="J131" s="17">
        <v>0.02</v>
      </c>
      <c r="K131" s="17">
        <v>0.018942981625307824</v>
      </c>
      <c r="L131" s="17">
        <v>0.03679175864606328</v>
      </c>
      <c r="M131" s="17"/>
      <c r="N131" s="17">
        <v>0.15098897780462028</v>
      </c>
      <c r="O131" s="90">
        <f t="shared" si="5"/>
        <v>0</v>
      </c>
      <c r="P131" s="77">
        <f t="shared" si="6"/>
        <v>0</v>
      </c>
      <c r="Q131" s="80">
        <f t="shared" si="7"/>
        <v>0</v>
      </c>
      <c r="R131" s="11"/>
      <c r="S131" s="11"/>
      <c r="T131" s="11"/>
      <c r="U131" s="11"/>
      <c r="X131" s="19"/>
      <c r="Y131" s="19"/>
      <c r="Z131" s="19"/>
      <c r="AA131" s="19"/>
    </row>
    <row r="132" spans="1:87" ht="12.75">
      <c r="A132" s="1" t="s">
        <v>140</v>
      </c>
      <c r="B132" s="35">
        <v>7.38</v>
      </c>
      <c r="C132" s="25">
        <v>3.47</v>
      </c>
      <c r="D132" s="62">
        <v>5.97</v>
      </c>
      <c r="E132" s="31">
        <v>17.45</v>
      </c>
      <c r="F132" s="62">
        <v>34.78</v>
      </c>
      <c r="G132" s="122">
        <v>69.49336395759717</v>
      </c>
      <c r="H132" s="156">
        <f t="shared" si="4"/>
        <v>44.49814820504307</v>
      </c>
      <c r="I132" s="153">
        <v>26.63</v>
      </c>
      <c r="J132" s="17">
        <v>72.9</v>
      </c>
      <c r="K132" s="17">
        <v>39.98863421102482</v>
      </c>
      <c r="L132" s="17">
        <v>37.159676232523914</v>
      </c>
      <c r="M132" s="17">
        <v>60.00709094132246</v>
      </c>
      <c r="N132" s="17">
        <v>30.303487845387288</v>
      </c>
      <c r="O132" s="90">
        <f t="shared" si="5"/>
        <v>19.416014449127033</v>
      </c>
      <c r="P132" s="77">
        <f t="shared" si="6"/>
        <v>1290</v>
      </c>
      <c r="Q132" s="80">
        <f t="shared" si="7"/>
        <v>62</v>
      </c>
      <c r="R132" s="11">
        <v>43</v>
      </c>
      <c r="S132" s="11">
        <v>14</v>
      </c>
      <c r="T132" s="11">
        <v>42</v>
      </c>
      <c r="U132" s="11">
        <v>2</v>
      </c>
      <c r="V132" s="50">
        <v>1</v>
      </c>
      <c r="W132" s="50">
        <v>30</v>
      </c>
      <c r="X132" s="50">
        <v>1</v>
      </c>
      <c r="Y132" s="50">
        <v>80</v>
      </c>
      <c r="Z132" s="50"/>
      <c r="AA132" s="50">
        <v>34</v>
      </c>
      <c r="AB132" s="50"/>
      <c r="AC132" s="50">
        <v>2</v>
      </c>
      <c r="AD132" s="50">
        <v>25</v>
      </c>
      <c r="AE132" s="50"/>
      <c r="AF132" s="50">
        <v>54</v>
      </c>
      <c r="AG132" s="50">
        <v>22</v>
      </c>
      <c r="AH132" s="50">
        <v>9</v>
      </c>
      <c r="AI132" s="50">
        <v>112</v>
      </c>
      <c r="AJ132" s="50">
        <v>10</v>
      </c>
      <c r="AK132" s="50">
        <v>6</v>
      </c>
      <c r="AL132" s="50">
        <v>8</v>
      </c>
      <c r="AM132" s="50">
        <v>120</v>
      </c>
      <c r="AN132" s="50">
        <v>5</v>
      </c>
      <c r="AO132" s="50">
        <v>2</v>
      </c>
      <c r="AP132" s="50">
        <v>2</v>
      </c>
      <c r="AQ132" s="50">
        <v>11</v>
      </c>
      <c r="AR132" s="50">
        <v>5</v>
      </c>
      <c r="AS132" s="50">
        <v>24</v>
      </c>
      <c r="AT132" s="50">
        <v>1</v>
      </c>
      <c r="AU132" s="50">
        <v>36</v>
      </c>
      <c r="AV132" s="50">
        <v>6</v>
      </c>
      <c r="AW132" s="50">
        <v>2</v>
      </c>
      <c r="AX132" s="50">
        <v>9</v>
      </c>
      <c r="AY132" s="50">
        <v>15</v>
      </c>
      <c r="AZ132">
        <v>53</v>
      </c>
      <c r="BA132" s="50">
        <v>33</v>
      </c>
      <c r="BB132" s="50">
        <v>4</v>
      </c>
      <c r="BC132">
        <v>27</v>
      </c>
      <c r="BD132">
        <v>18</v>
      </c>
      <c r="BE132">
        <v>30</v>
      </c>
      <c r="BF132">
        <v>16</v>
      </c>
      <c r="BG132">
        <v>2</v>
      </c>
      <c r="BH132">
        <v>3</v>
      </c>
      <c r="BJ132">
        <v>4</v>
      </c>
      <c r="BK132">
        <v>5</v>
      </c>
      <c r="BM132">
        <v>4</v>
      </c>
      <c r="BN132">
        <v>3</v>
      </c>
      <c r="BO132">
        <v>43</v>
      </c>
      <c r="BP132">
        <v>24</v>
      </c>
      <c r="BQ132">
        <v>40</v>
      </c>
      <c r="BR132">
        <v>17</v>
      </c>
      <c r="BS132">
        <v>48</v>
      </c>
      <c r="BT132">
        <v>17</v>
      </c>
      <c r="BU132">
        <v>26</v>
      </c>
      <c r="BV132">
        <v>5</v>
      </c>
      <c r="BW132">
        <v>32</v>
      </c>
      <c r="BX132">
        <v>3</v>
      </c>
      <c r="BY132">
        <v>14</v>
      </c>
      <c r="BZ132">
        <v>27</v>
      </c>
      <c r="CA132">
        <v>5</v>
      </c>
      <c r="CC132">
        <v>18</v>
      </c>
      <c r="CD132">
        <v>4</v>
      </c>
      <c r="CE132">
        <v>7</v>
      </c>
      <c r="CG132">
        <v>19</v>
      </c>
      <c r="CI132">
        <v>6</v>
      </c>
    </row>
    <row r="133" spans="1:86" ht="12.75">
      <c r="A133" s="1" t="s">
        <v>141</v>
      </c>
      <c r="B133" s="35">
        <v>1.01</v>
      </c>
      <c r="C133" s="25">
        <v>1.17</v>
      </c>
      <c r="D133" s="62">
        <v>0.42</v>
      </c>
      <c r="E133" s="32">
        <v>0.3</v>
      </c>
      <c r="F133" s="62">
        <v>0.74</v>
      </c>
      <c r="G133" s="122">
        <v>1.4537926972909305</v>
      </c>
      <c r="H133" s="156">
        <f t="shared" si="4"/>
        <v>2.37510412204557</v>
      </c>
      <c r="I133" s="153">
        <v>2.92</v>
      </c>
      <c r="J133" s="17">
        <v>2.06</v>
      </c>
      <c r="K133" s="17">
        <v>2.34892972153817</v>
      </c>
      <c r="L133" s="17">
        <v>2.0235467255334805</v>
      </c>
      <c r="M133" s="17">
        <v>1.365006204573657</v>
      </c>
      <c r="N133" s="17">
        <v>3.533142080628114</v>
      </c>
      <c r="O133" s="90">
        <f t="shared" si="5"/>
        <v>3.371462974111981</v>
      </c>
      <c r="P133" s="77">
        <f t="shared" si="6"/>
        <v>224</v>
      </c>
      <c r="Q133" s="80">
        <f t="shared" si="7"/>
        <v>17</v>
      </c>
      <c r="R133" s="11"/>
      <c r="S133" s="11">
        <v>2</v>
      </c>
      <c r="T133" s="11"/>
      <c r="U133" s="11"/>
      <c r="X133" s="50"/>
      <c r="Y133" s="50">
        <v>11</v>
      </c>
      <c r="Z133" s="50"/>
      <c r="AD133" s="50"/>
      <c r="AM133" s="50">
        <v>2</v>
      </c>
      <c r="AQ133" s="50"/>
      <c r="AS133">
        <v>30</v>
      </c>
      <c r="AU133">
        <v>12</v>
      </c>
      <c r="AZ133">
        <v>1</v>
      </c>
      <c r="BD133">
        <v>15</v>
      </c>
      <c r="BF133">
        <v>7</v>
      </c>
      <c r="BL133">
        <v>40</v>
      </c>
      <c r="BM133">
        <v>65</v>
      </c>
      <c r="BP133">
        <v>1</v>
      </c>
      <c r="BS133">
        <v>1</v>
      </c>
      <c r="BU133">
        <v>25</v>
      </c>
      <c r="BX133">
        <v>8</v>
      </c>
      <c r="BZ133">
        <v>2</v>
      </c>
      <c r="CG133">
        <v>1</v>
      </c>
      <c r="CH133">
        <v>1</v>
      </c>
    </row>
    <row r="134" spans="1:87" ht="12.75">
      <c r="A134" s="1" t="s">
        <v>142</v>
      </c>
      <c r="B134" s="35">
        <v>27.38</v>
      </c>
      <c r="C134" s="25">
        <v>3.55</v>
      </c>
      <c r="D134" s="62">
        <v>4.02</v>
      </c>
      <c r="E134" s="31">
        <v>3.81</v>
      </c>
      <c r="F134" s="62">
        <v>7.25</v>
      </c>
      <c r="G134" s="122">
        <v>10.572916372202593</v>
      </c>
      <c r="H134" s="156">
        <f t="shared" si="4"/>
        <v>15.618990122810464</v>
      </c>
      <c r="I134" s="153">
        <v>2.71</v>
      </c>
      <c r="J134" s="17">
        <v>4.63</v>
      </c>
      <c r="K134" s="17">
        <v>23.451411252131088</v>
      </c>
      <c r="L134" s="17">
        <v>11.607799852832965</v>
      </c>
      <c r="M134" s="17">
        <v>0.9750044318383265</v>
      </c>
      <c r="N134" s="17">
        <v>50.3397252000604</v>
      </c>
      <c r="O134" s="90">
        <f t="shared" si="5"/>
        <v>5.162552679108971</v>
      </c>
      <c r="P134" s="77">
        <f t="shared" si="6"/>
        <v>343</v>
      </c>
      <c r="Q134" s="80">
        <f t="shared" si="7"/>
        <v>29</v>
      </c>
      <c r="R134" s="11"/>
      <c r="S134" s="11">
        <v>4</v>
      </c>
      <c r="T134" s="11">
        <v>1</v>
      </c>
      <c r="U134" s="11"/>
      <c r="V134">
        <v>3</v>
      </c>
      <c r="X134" s="50"/>
      <c r="Y134" s="50">
        <v>7</v>
      </c>
      <c r="Z134" s="50"/>
      <c r="AA134" s="50">
        <v>2</v>
      </c>
      <c r="AC134">
        <v>13</v>
      </c>
      <c r="AD134" s="50">
        <v>5</v>
      </c>
      <c r="AL134">
        <v>14</v>
      </c>
      <c r="AM134" s="50">
        <v>21</v>
      </c>
      <c r="AO134">
        <v>1</v>
      </c>
      <c r="AP134">
        <v>5</v>
      </c>
      <c r="AQ134" s="50"/>
      <c r="AR134">
        <v>2</v>
      </c>
      <c r="AS134">
        <v>78</v>
      </c>
      <c r="AV134">
        <v>9</v>
      </c>
      <c r="AY134">
        <v>5</v>
      </c>
      <c r="AZ134">
        <v>3</v>
      </c>
      <c r="BD134">
        <v>83</v>
      </c>
      <c r="BE134">
        <v>2</v>
      </c>
      <c r="BI134">
        <v>2</v>
      </c>
      <c r="BO134">
        <v>46</v>
      </c>
      <c r="BQ134">
        <v>1</v>
      </c>
      <c r="BR134">
        <v>2</v>
      </c>
      <c r="BT134">
        <v>3</v>
      </c>
      <c r="BX134">
        <v>10</v>
      </c>
      <c r="BZ134">
        <v>5</v>
      </c>
      <c r="CA134">
        <v>2</v>
      </c>
      <c r="CG134">
        <v>10</v>
      </c>
      <c r="CH134">
        <v>1</v>
      </c>
      <c r="CI134">
        <v>3</v>
      </c>
    </row>
    <row r="135" spans="1:84" ht="12.75">
      <c r="A135" s="1" t="s">
        <v>143</v>
      </c>
      <c r="B135" s="35">
        <v>0.25</v>
      </c>
      <c r="C135" s="25">
        <v>0.45</v>
      </c>
      <c r="D135" s="62">
        <v>0.11</v>
      </c>
      <c r="E135" s="31">
        <v>4.73</v>
      </c>
      <c r="F135" s="62">
        <v>0.36</v>
      </c>
      <c r="G135" s="122">
        <v>0.03241696113074204</v>
      </c>
      <c r="H135" s="156">
        <f t="shared" si="4"/>
        <v>0.0090662813729351</v>
      </c>
      <c r="I135" s="153"/>
      <c r="J135" s="17"/>
      <c r="K135" s="17">
        <v>0.018942981625307824</v>
      </c>
      <c r="L135" s="17"/>
      <c r="M135" s="17">
        <v>0.03545470661230278</v>
      </c>
      <c r="N135" s="17"/>
      <c r="O135" s="90">
        <f t="shared" si="5"/>
        <v>0.526791089704997</v>
      </c>
      <c r="P135" s="77">
        <f t="shared" si="6"/>
        <v>35</v>
      </c>
      <c r="Q135" s="80">
        <f t="shared" si="7"/>
        <v>2</v>
      </c>
      <c r="R135" s="11"/>
      <c r="S135" s="11"/>
      <c r="T135" s="11"/>
      <c r="U135" s="11"/>
      <c r="CD135">
        <v>32</v>
      </c>
      <c r="CF135">
        <v>3</v>
      </c>
    </row>
    <row r="136" spans="1:84" ht="12.75">
      <c r="A136" s="1" t="s">
        <v>144</v>
      </c>
      <c r="B136" s="35">
        <v>0.16</v>
      </c>
      <c r="C136" s="25">
        <v>0.07</v>
      </c>
      <c r="D136" s="62">
        <v>0.07</v>
      </c>
      <c r="E136" s="31">
        <v>0.23</v>
      </c>
      <c r="F136" s="62">
        <v>0.06</v>
      </c>
      <c r="G136" s="122">
        <v>0.061</v>
      </c>
      <c r="H136" s="156">
        <f aca="true" t="shared" si="8" ref="H136:H150">(I136+J136+K136+L136+M136+N136)/6</f>
        <v>0.00306597988717194</v>
      </c>
      <c r="I136" s="153"/>
      <c r="J136" s="17"/>
      <c r="K136" s="17"/>
      <c r="L136" s="17">
        <v>0.01839587932303164</v>
      </c>
      <c r="M136" s="17"/>
      <c r="N136" s="17"/>
      <c r="O136" s="90">
        <f t="shared" si="5"/>
        <v>0.015051173991571343</v>
      </c>
      <c r="P136" s="77">
        <f t="shared" si="6"/>
        <v>1</v>
      </c>
      <c r="Q136" s="80">
        <f t="shared" si="7"/>
        <v>1</v>
      </c>
      <c r="R136" s="11"/>
      <c r="S136" s="11"/>
      <c r="T136" s="11"/>
      <c r="U136" s="11"/>
      <c r="CF136">
        <v>1</v>
      </c>
    </row>
    <row r="137" spans="1:87" ht="12.75">
      <c r="A137" s="1" t="s">
        <v>145</v>
      </c>
      <c r="B137" s="35">
        <v>55.41</v>
      </c>
      <c r="C137" s="25">
        <v>7.07</v>
      </c>
      <c r="D137" s="63">
        <v>16.46</v>
      </c>
      <c r="E137" s="31">
        <v>19.06</v>
      </c>
      <c r="F137" s="62">
        <v>10.91</v>
      </c>
      <c r="G137" s="122">
        <v>14.193605418138986</v>
      </c>
      <c r="H137" s="156">
        <f t="shared" si="8"/>
        <v>15.619801936113744</v>
      </c>
      <c r="I137" s="153">
        <v>2.08</v>
      </c>
      <c r="J137" s="17">
        <v>10.54</v>
      </c>
      <c r="K137" s="17">
        <v>15.400644061375262</v>
      </c>
      <c r="L137" s="17">
        <v>58.77483443708609</v>
      </c>
      <c r="M137" s="17">
        <v>5.655025704662294</v>
      </c>
      <c r="N137" s="17">
        <v>1.2683074135588104</v>
      </c>
      <c r="O137" s="90">
        <f t="shared" si="5"/>
        <v>2.7694160144491273</v>
      </c>
      <c r="P137" s="77">
        <f t="shared" si="6"/>
        <v>184</v>
      </c>
      <c r="Q137" s="80">
        <f t="shared" si="7"/>
        <v>27</v>
      </c>
      <c r="R137" s="11"/>
      <c r="S137" s="11"/>
      <c r="T137" s="11"/>
      <c r="U137" s="11"/>
      <c r="V137" s="50"/>
      <c r="W137" s="50"/>
      <c r="X137" s="50">
        <v>1</v>
      </c>
      <c r="Y137" s="50"/>
      <c r="Z137" s="50"/>
      <c r="AA137">
        <v>14</v>
      </c>
      <c r="AD137" s="50">
        <v>1</v>
      </c>
      <c r="AF137">
        <v>1</v>
      </c>
      <c r="AM137" s="50">
        <v>4</v>
      </c>
      <c r="AN137">
        <v>1</v>
      </c>
      <c r="AP137">
        <v>1</v>
      </c>
      <c r="AQ137">
        <v>1</v>
      </c>
      <c r="AR137">
        <v>1</v>
      </c>
      <c r="AS137">
        <v>1</v>
      </c>
      <c r="AU137">
        <v>4</v>
      </c>
      <c r="AV137">
        <v>2</v>
      </c>
      <c r="AW137">
        <v>6</v>
      </c>
      <c r="AX137">
        <v>1</v>
      </c>
      <c r="BG137">
        <v>18</v>
      </c>
      <c r="BI137">
        <v>2</v>
      </c>
      <c r="BL137">
        <v>6</v>
      </c>
      <c r="BM137">
        <v>2</v>
      </c>
      <c r="BO137">
        <v>2</v>
      </c>
      <c r="BR137">
        <v>3</v>
      </c>
      <c r="BT137">
        <v>2</v>
      </c>
      <c r="BU137">
        <v>5</v>
      </c>
      <c r="BZ137">
        <v>1</v>
      </c>
      <c r="CE137">
        <v>7</v>
      </c>
      <c r="CF137">
        <v>68</v>
      </c>
      <c r="CH137">
        <v>28</v>
      </c>
      <c r="CI137">
        <v>1</v>
      </c>
    </row>
    <row r="138" spans="1:84" ht="12.75">
      <c r="A138" s="1" t="s">
        <v>146</v>
      </c>
      <c r="B138" s="35">
        <v>0.04</v>
      </c>
      <c r="C138" s="25">
        <v>0.01</v>
      </c>
      <c r="D138" s="62">
        <v>0.03</v>
      </c>
      <c r="E138" s="31">
        <v>0.05</v>
      </c>
      <c r="F138" s="62">
        <v>0.03</v>
      </c>
      <c r="G138" s="122">
        <v>0.015472320376914015</v>
      </c>
      <c r="H138" s="156">
        <f t="shared" si="8"/>
        <v>0.06012964551353606</v>
      </c>
      <c r="I138" s="153"/>
      <c r="J138" s="17">
        <v>0.06</v>
      </c>
      <c r="K138" s="17">
        <v>0.24625876112900172</v>
      </c>
      <c r="L138" s="17">
        <v>0.03679175864606328</v>
      </c>
      <c r="M138" s="17">
        <v>0.01772735330615139</v>
      </c>
      <c r="N138" s="17"/>
      <c r="O138" s="90">
        <f t="shared" si="5"/>
        <v>0.030102347983142687</v>
      </c>
      <c r="P138" s="77">
        <f t="shared" si="6"/>
        <v>2</v>
      </c>
      <c r="Q138" s="80">
        <f t="shared" si="7"/>
        <v>1</v>
      </c>
      <c r="R138" s="11"/>
      <c r="S138" s="11"/>
      <c r="T138" s="11"/>
      <c r="U138" s="11"/>
      <c r="X138" s="50"/>
      <c r="Y138" s="50"/>
      <c r="Z138" s="50"/>
      <c r="AD138" s="50"/>
      <c r="CF138">
        <v>2</v>
      </c>
    </row>
    <row r="139" spans="1:21" ht="12.75">
      <c r="A139" s="1" t="s">
        <v>196</v>
      </c>
      <c r="B139" s="35">
        <v>0.04</v>
      </c>
      <c r="C139" s="25"/>
      <c r="D139" s="101" t="s">
        <v>296</v>
      </c>
      <c r="E139" s="102" t="s">
        <v>296</v>
      </c>
      <c r="F139" s="101" t="s">
        <v>296</v>
      </c>
      <c r="G139" s="123"/>
      <c r="H139" s="156">
        <f t="shared" si="8"/>
        <v>0</v>
      </c>
      <c r="I139" s="153"/>
      <c r="J139" s="17"/>
      <c r="K139" s="17"/>
      <c r="L139" s="17"/>
      <c r="M139" s="17"/>
      <c r="N139" s="17"/>
      <c r="O139" s="90">
        <f t="shared" si="5"/>
        <v>0</v>
      </c>
      <c r="P139" s="77">
        <f t="shared" si="6"/>
        <v>0</v>
      </c>
      <c r="Q139" s="80">
        <f t="shared" si="7"/>
        <v>0</v>
      </c>
      <c r="R139" s="11"/>
      <c r="S139" s="11"/>
      <c r="T139" s="11"/>
      <c r="U139" s="11"/>
    </row>
    <row r="140" spans="1:87" ht="12.75">
      <c r="A140" s="1" t="s">
        <v>147</v>
      </c>
      <c r="B140" s="35">
        <v>2.07</v>
      </c>
      <c r="C140" s="25">
        <v>1.51</v>
      </c>
      <c r="D140" s="62">
        <v>0.99</v>
      </c>
      <c r="E140" s="31">
        <v>0.51</v>
      </c>
      <c r="F140" s="63">
        <v>1.2</v>
      </c>
      <c r="G140" s="122">
        <v>1.4846042402826858</v>
      </c>
      <c r="H140" s="156">
        <f t="shared" si="8"/>
        <v>0.5312785710284281</v>
      </c>
      <c r="I140" s="153">
        <v>0.34</v>
      </c>
      <c r="J140" s="17">
        <v>0.37</v>
      </c>
      <c r="K140" s="17"/>
      <c r="L140" s="17">
        <v>1.7476085356880058</v>
      </c>
      <c r="M140" s="17">
        <v>0.44318383265378475</v>
      </c>
      <c r="N140" s="17">
        <v>0.28687905782877854</v>
      </c>
      <c r="O140" s="90">
        <f t="shared" si="5"/>
        <v>0.5418422636965684</v>
      </c>
      <c r="P140" s="77">
        <f t="shared" si="6"/>
        <v>36</v>
      </c>
      <c r="Q140" s="80">
        <f t="shared" si="7"/>
        <v>8</v>
      </c>
      <c r="R140" s="11"/>
      <c r="S140" s="11">
        <v>5</v>
      </c>
      <c r="T140" s="11"/>
      <c r="U140" s="11"/>
      <c r="AF140">
        <v>11</v>
      </c>
      <c r="AO140">
        <v>7</v>
      </c>
      <c r="AP140">
        <v>5</v>
      </c>
      <c r="AT140">
        <v>3</v>
      </c>
      <c r="BE140">
        <v>1</v>
      </c>
      <c r="BL140">
        <v>1</v>
      </c>
      <c r="CI140">
        <v>3</v>
      </c>
    </row>
    <row r="141" spans="1:62" ht="12.75">
      <c r="A141" s="1" t="s">
        <v>148</v>
      </c>
      <c r="B141" s="35">
        <v>2.24</v>
      </c>
      <c r="C141" s="25">
        <v>1.56</v>
      </c>
      <c r="D141" s="62">
        <v>1.05</v>
      </c>
      <c r="E141" s="31">
        <v>0.88</v>
      </c>
      <c r="F141" s="62">
        <v>2.62</v>
      </c>
      <c r="G141" s="122">
        <v>2.0387338044758545</v>
      </c>
      <c r="H141" s="156">
        <f t="shared" si="8"/>
        <v>0.5417180550788127</v>
      </c>
      <c r="I141" s="153">
        <v>0.88</v>
      </c>
      <c r="J141" s="17">
        <v>0.52</v>
      </c>
      <c r="K141" s="17">
        <v>0.13260087137715476</v>
      </c>
      <c r="L141" s="17">
        <v>1.2141280353200883</v>
      </c>
      <c r="M141" s="17">
        <v>0.44318383265378475</v>
      </c>
      <c r="N141" s="17">
        <v>0.060395591121848106</v>
      </c>
      <c r="O141" s="90">
        <f aca="true" t="shared" si="9" ref="O141:O149">P141*10/$P$4</f>
        <v>0.5869957856712824</v>
      </c>
      <c r="P141" s="77">
        <f t="shared" si="6"/>
        <v>39</v>
      </c>
      <c r="Q141" s="80">
        <f t="shared" si="7"/>
        <v>5</v>
      </c>
      <c r="R141" s="11"/>
      <c r="S141" s="11"/>
      <c r="T141" s="11"/>
      <c r="U141" s="11"/>
      <c r="AE141">
        <v>2</v>
      </c>
      <c r="AL141">
        <v>1</v>
      </c>
      <c r="AX141">
        <v>21</v>
      </c>
      <c r="BB141">
        <v>1</v>
      </c>
      <c r="BJ141">
        <v>14</v>
      </c>
    </row>
    <row r="142" spans="1:29" ht="12.75">
      <c r="A142" s="1" t="s">
        <v>149</v>
      </c>
      <c r="B142" s="35">
        <v>0.12</v>
      </c>
      <c r="C142" s="25"/>
      <c r="D142" s="62">
        <v>0.08</v>
      </c>
      <c r="E142" s="31">
        <v>0.14</v>
      </c>
      <c r="F142" s="62">
        <v>0.05</v>
      </c>
      <c r="G142" s="122">
        <v>0.020999999999999998</v>
      </c>
      <c r="H142" s="156">
        <f t="shared" si="8"/>
        <v>0.1746689329349266</v>
      </c>
      <c r="I142" s="153">
        <v>0.07</v>
      </c>
      <c r="J142" s="17"/>
      <c r="K142" s="17">
        <v>0.018942981625307824</v>
      </c>
      <c r="L142" s="17">
        <v>0.7726269315673289</v>
      </c>
      <c r="M142" s="17">
        <v>0.03545470661230278</v>
      </c>
      <c r="N142" s="17">
        <v>0.15098897780462028</v>
      </c>
      <c r="O142" s="90">
        <f t="shared" si="9"/>
        <v>0.09030704394942805</v>
      </c>
      <c r="P142" s="77">
        <f aca="true" t="shared" si="10" ref="P142:P148">SUM(R142:CJ142)</f>
        <v>6</v>
      </c>
      <c r="Q142" s="80">
        <f aca="true" t="shared" si="11" ref="Q142:Q148">COUNTA(R142:CJ142)</f>
        <v>2</v>
      </c>
      <c r="R142" s="11"/>
      <c r="S142" s="11"/>
      <c r="T142" s="11">
        <v>4</v>
      </c>
      <c r="U142" s="11"/>
      <c r="AC142">
        <v>2</v>
      </c>
    </row>
    <row r="143" spans="1:51" ht="12.75">
      <c r="A143" s="1" t="s">
        <v>150</v>
      </c>
      <c r="B143" s="36">
        <v>0.5</v>
      </c>
      <c r="C143" s="25">
        <v>0.13</v>
      </c>
      <c r="D143" s="62">
        <v>0.29</v>
      </c>
      <c r="E143" s="31">
        <v>0.12</v>
      </c>
      <c r="F143" s="62">
        <v>0.06</v>
      </c>
      <c r="G143" s="122">
        <v>0.05747232037691402</v>
      </c>
      <c r="H143" s="156">
        <f t="shared" si="8"/>
        <v>0.03452783909737552</v>
      </c>
      <c r="I143" s="153">
        <v>0.06</v>
      </c>
      <c r="J143" s="17"/>
      <c r="K143" s="17"/>
      <c r="L143" s="17">
        <v>0.14716703458425312</v>
      </c>
      <c r="M143" s="17"/>
      <c r="N143" s="17"/>
      <c r="O143" s="90">
        <f t="shared" si="9"/>
        <v>0.015051173991571343</v>
      </c>
      <c r="P143" s="77">
        <f t="shared" si="10"/>
        <v>1</v>
      </c>
      <c r="Q143" s="80">
        <f t="shared" si="11"/>
        <v>1</v>
      </c>
      <c r="R143" s="11"/>
      <c r="S143" s="11"/>
      <c r="T143" s="11"/>
      <c r="U143" s="11"/>
      <c r="AY143">
        <v>1</v>
      </c>
    </row>
    <row r="144" spans="1:87" ht="12.75">
      <c r="A144" s="1" t="s">
        <v>151</v>
      </c>
      <c r="B144" s="35">
        <v>16.38</v>
      </c>
      <c r="C144" s="28">
        <v>11.5</v>
      </c>
      <c r="D144" s="63">
        <v>16.05</v>
      </c>
      <c r="E144" s="31">
        <v>18.07</v>
      </c>
      <c r="F144" s="63">
        <v>15.9</v>
      </c>
      <c r="G144" s="122">
        <v>10.701090694935218</v>
      </c>
      <c r="H144" s="156">
        <f t="shared" si="8"/>
        <v>11.628976239940732</v>
      </c>
      <c r="I144" s="153">
        <v>15.38</v>
      </c>
      <c r="J144" s="17">
        <v>15.8</v>
      </c>
      <c r="K144" s="17">
        <v>10.740670581549537</v>
      </c>
      <c r="L144" s="17">
        <v>13.373804267844003</v>
      </c>
      <c r="M144" s="17">
        <v>5.903208650948413</v>
      </c>
      <c r="N144" s="17">
        <v>8.576173939302432</v>
      </c>
      <c r="O144" s="90">
        <f t="shared" si="9"/>
        <v>8.248043347381095</v>
      </c>
      <c r="P144" s="77">
        <f t="shared" si="10"/>
        <v>548</v>
      </c>
      <c r="Q144" s="80">
        <f t="shared" si="11"/>
        <v>59</v>
      </c>
      <c r="R144" s="11">
        <v>23</v>
      </c>
      <c r="S144" s="11">
        <v>2</v>
      </c>
      <c r="T144" s="11"/>
      <c r="U144" s="11">
        <v>2</v>
      </c>
      <c r="V144" s="50">
        <v>13</v>
      </c>
      <c r="W144" s="50">
        <v>19</v>
      </c>
      <c r="X144" s="50"/>
      <c r="Y144" s="50">
        <v>4</v>
      </c>
      <c r="Z144" s="50"/>
      <c r="AA144" s="50">
        <v>1</v>
      </c>
      <c r="AB144" s="50"/>
      <c r="AC144" s="50">
        <v>1</v>
      </c>
      <c r="AD144" s="50">
        <v>11</v>
      </c>
      <c r="AE144" s="50">
        <v>1</v>
      </c>
      <c r="AF144" s="50">
        <v>10</v>
      </c>
      <c r="AG144" s="50">
        <v>13</v>
      </c>
      <c r="AH144" s="50"/>
      <c r="AI144" s="50">
        <v>5</v>
      </c>
      <c r="AJ144" s="50">
        <v>3</v>
      </c>
      <c r="AK144" s="50">
        <v>4</v>
      </c>
      <c r="AL144" s="50">
        <v>22</v>
      </c>
      <c r="AM144" s="50">
        <v>31</v>
      </c>
      <c r="AN144" s="50">
        <v>7</v>
      </c>
      <c r="AO144" s="50">
        <v>41</v>
      </c>
      <c r="AP144" s="50">
        <v>16</v>
      </c>
      <c r="AQ144" s="50">
        <v>6</v>
      </c>
      <c r="AR144" s="50">
        <v>6</v>
      </c>
      <c r="AS144" s="50">
        <v>13</v>
      </c>
      <c r="AT144" s="50">
        <v>2</v>
      </c>
      <c r="AU144" s="50">
        <v>4</v>
      </c>
      <c r="AV144">
        <v>3</v>
      </c>
      <c r="AW144" s="50">
        <v>7</v>
      </c>
      <c r="AX144" s="50">
        <v>3</v>
      </c>
      <c r="AY144" s="50">
        <v>5</v>
      </c>
      <c r="AZ144">
        <v>3</v>
      </c>
      <c r="BA144">
        <v>1</v>
      </c>
      <c r="BC144">
        <v>17</v>
      </c>
      <c r="BD144">
        <v>25</v>
      </c>
      <c r="BE144">
        <v>19</v>
      </c>
      <c r="BF144">
        <v>8</v>
      </c>
      <c r="BG144">
        <v>17</v>
      </c>
      <c r="BH144">
        <v>12</v>
      </c>
      <c r="BL144">
        <v>10</v>
      </c>
      <c r="BM144">
        <v>6</v>
      </c>
      <c r="BO144">
        <v>19</v>
      </c>
      <c r="BQ144">
        <v>2</v>
      </c>
      <c r="BR144">
        <v>15</v>
      </c>
      <c r="BS144">
        <v>8</v>
      </c>
      <c r="BT144">
        <v>1</v>
      </c>
      <c r="BU144">
        <v>5</v>
      </c>
      <c r="BV144">
        <v>5</v>
      </c>
      <c r="BW144">
        <v>15</v>
      </c>
      <c r="BX144">
        <v>7</v>
      </c>
      <c r="BY144">
        <v>3</v>
      </c>
      <c r="BZ144">
        <v>6</v>
      </c>
      <c r="CA144">
        <v>2</v>
      </c>
      <c r="CB144">
        <v>2</v>
      </c>
      <c r="CC144">
        <v>11</v>
      </c>
      <c r="CD144">
        <v>15</v>
      </c>
      <c r="CE144">
        <v>1</v>
      </c>
      <c r="CF144">
        <v>16</v>
      </c>
      <c r="CG144">
        <v>8</v>
      </c>
      <c r="CH144">
        <v>10</v>
      </c>
      <c r="CI144">
        <v>1</v>
      </c>
    </row>
    <row r="145" spans="1:27" ht="12.75">
      <c r="A145" s="1" t="s">
        <v>152</v>
      </c>
      <c r="B145" s="35"/>
      <c r="C145" s="25">
        <v>0.11</v>
      </c>
      <c r="D145" s="62">
        <v>0.01</v>
      </c>
      <c r="E145" s="31">
        <v>0.13</v>
      </c>
      <c r="F145" s="62">
        <v>0.03</v>
      </c>
      <c r="G145" s="121" t="s">
        <v>296</v>
      </c>
      <c r="H145" s="156">
        <f t="shared" si="8"/>
        <v>0.041509615168463077</v>
      </c>
      <c r="I145" s="153"/>
      <c r="J145" s="17">
        <v>0.05</v>
      </c>
      <c r="K145" s="17"/>
      <c r="L145" s="17">
        <v>0.18395879323031641</v>
      </c>
      <c r="M145" s="17"/>
      <c r="N145" s="17">
        <v>0.015098897780462027</v>
      </c>
      <c r="O145" s="90">
        <f t="shared" si="9"/>
        <v>0</v>
      </c>
      <c r="P145" s="77">
        <f t="shared" si="10"/>
        <v>0</v>
      </c>
      <c r="Q145" s="80">
        <f t="shared" si="11"/>
        <v>0</v>
      </c>
      <c r="R145" s="11"/>
      <c r="S145" s="11"/>
      <c r="T145" s="11"/>
      <c r="U145" s="11"/>
      <c r="X145" s="19"/>
      <c r="Y145" s="19"/>
      <c r="Z145" s="19"/>
      <c r="AA145" s="19"/>
    </row>
    <row r="146" spans="1:27" ht="12.75">
      <c r="A146" s="1" t="s">
        <v>324</v>
      </c>
      <c r="B146" s="35"/>
      <c r="C146" s="25"/>
      <c r="D146" s="62"/>
      <c r="E146" s="31"/>
      <c r="F146" s="62"/>
      <c r="G146" s="121"/>
      <c r="H146" s="156">
        <f t="shared" si="8"/>
        <v>0.00306597988717194</v>
      </c>
      <c r="I146" s="153"/>
      <c r="J146" s="17"/>
      <c r="K146" s="17"/>
      <c r="L146" s="17">
        <v>0.01839587932303164</v>
      </c>
      <c r="M146" s="17"/>
      <c r="N146" s="17"/>
      <c r="O146" s="90">
        <f>P146*10/$P$4</f>
        <v>0</v>
      </c>
      <c r="P146" s="77">
        <f>SUM(R146:CJ146)</f>
        <v>0</v>
      </c>
      <c r="Q146" s="80">
        <f>COUNTA(R146:CJ146)</f>
        <v>0</v>
      </c>
      <c r="R146" s="11"/>
      <c r="S146" s="11"/>
      <c r="T146" s="11"/>
      <c r="U146" s="11"/>
      <c r="X146" s="19"/>
      <c r="Y146" s="19"/>
      <c r="Z146" s="19"/>
      <c r="AA146" s="19"/>
    </row>
    <row r="147" spans="1:87" ht="12.75">
      <c r="A147" s="1" t="s">
        <v>153</v>
      </c>
      <c r="B147" s="35">
        <v>45.28</v>
      </c>
      <c r="C147" s="25">
        <v>65.21</v>
      </c>
      <c r="D147" s="63">
        <v>75.44</v>
      </c>
      <c r="E147" s="31">
        <v>78.62</v>
      </c>
      <c r="F147" s="62">
        <v>49.23</v>
      </c>
      <c r="G147" s="122">
        <v>50.732658421672554</v>
      </c>
      <c r="H147" s="156">
        <f t="shared" si="8"/>
        <v>57.79173113059766</v>
      </c>
      <c r="I147" s="153">
        <v>61.22</v>
      </c>
      <c r="J147" s="17">
        <v>72.73</v>
      </c>
      <c r="K147" s="17">
        <v>66.24360674370146</v>
      </c>
      <c r="L147" s="17">
        <v>54.34142752023546</v>
      </c>
      <c r="M147" s="17">
        <v>39.656089345860664</v>
      </c>
      <c r="N147" s="17">
        <v>52.55926317378832</v>
      </c>
      <c r="O147" s="90">
        <f t="shared" si="9"/>
        <v>39.49428055388321</v>
      </c>
      <c r="P147" s="77">
        <f t="shared" si="10"/>
        <v>2624</v>
      </c>
      <c r="Q147" s="80">
        <f t="shared" si="11"/>
        <v>59</v>
      </c>
      <c r="R147" s="11">
        <v>143</v>
      </c>
      <c r="S147" s="11">
        <v>26</v>
      </c>
      <c r="T147" s="11">
        <v>5</v>
      </c>
      <c r="U147" s="11"/>
      <c r="V147" s="50">
        <v>71</v>
      </c>
      <c r="W147" s="50">
        <v>15</v>
      </c>
      <c r="X147" s="50">
        <v>6</v>
      </c>
      <c r="Y147" s="50">
        <v>6</v>
      </c>
      <c r="Z147" s="50">
        <v>11</v>
      </c>
      <c r="AA147" s="50"/>
      <c r="AB147" s="50">
        <v>3</v>
      </c>
      <c r="AC147" s="50">
        <v>12</v>
      </c>
      <c r="AD147" s="50">
        <v>100</v>
      </c>
      <c r="AE147" s="50">
        <v>35</v>
      </c>
      <c r="AF147" s="50">
        <v>6</v>
      </c>
      <c r="AG147" s="50">
        <v>1</v>
      </c>
      <c r="AH147" s="50">
        <v>120</v>
      </c>
      <c r="AI147" s="50">
        <v>150</v>
      </c>
      <c r="AJ147" s="50">
        <v>30</v>
      </c>
      <c r="AK147" s="50">
        <v>72</v>
      </c>
      <c r="AL147" s="50">
        <v>157</v>
      </c>
      <c r="AM147" s="50">
        <v>115</v>
      </c>
      <c r="AN147" s="50">
        <v>4</v>
      </c>
      <c r="AO147" s="50">
        <v>12</v>
      </c>
      <c r="AP147" s="50">
        <v>183</v>
      </c>
      <c r="AQ147" s="50">
        <v>62</v>
      </c>
      <c r="AR147" s="50">
        <v>213</v>
      </c>
      <c r="AS147" s="50">
        <v>13</v>
      </c>
      <c r="AT147" s="50">
        <v>6</v>
      </c>
      <c r="AU147" s="50">
        <v>27</v>
      </c>
      <c r="AV147" s="50">
        <v>25</v>
      </c>
      <c r="AW147" s="50">
        <v>40</v>
      </c>
      <c r="AX147" s="50">
        <v>6</v>
      </c>
      <c r="AY147" s="50">
        <v>130</v>
      </c>
      <c r="AZ147">
        <v>37</v>
      </c>
      <c r="BA147" s="50">
        <v>26</v>
      </c>
      <c r="BB147" s="50">
        <v>27</v>
      </c>
      <c r="BC147">
        <v>76</v>
      </c>
      <c r="BD147">
        <v>4</v>
      </c>
      <c r="BE147">
        <v>5</v>
      </c>
      <c r="BF147">
        <v>171</v>
      </c>
      <c r="BG147">
        <v>1</v>
      </c>
      <c r="BH147">
        <v>17</v>
      </c>
      <c r="BI147">
        <v>2</v>
      </c>
      <c r="BJ147">
        <v>32</v>
      </c>
      <c r="BL147">
        <v>2</v>
      </c>
      <c r="BP147">
        <v>33</v>
      </c>
      <c r="BQ147">
        <v>27</v>
      </c>
      <c r="BR147">
        <v>4</v>
      </c>
      <c r="BS147">
        <v>153</v>
      </c>
      <c r="BU147">
        <v>8</v>
      </c>
      <c r="BV147">
        <v>4</v>
      </c>
      <c r="BW147">
        <v>4</v>
      </c>
      <c r="BX147">
        <v>4</v>
      </c>
      <c r="BZ147">
        <v>4</v>
      </c>
      <c r="CA147">
        <v>6</v>
      </c>
      <c r="CC147">
        <v>4</v>
      </c>
      <c r="CE147">
        <v>1</v>
      </c>
      <c r="CG147">
        <v>15</v>
      </c>
      <c r="CH147">
        <v>44</v>
      </c>
      <c r="CI147">
        <v>108</v>
      </c>
    </row>
    <row r="148" spans="1:44" ht="13.5" thickBot="1">
      <c r="A148" s="1" t="s">
        <v>154</v>
      </c>
      <c r="B148" s="37">
        <v>0.01</v>
      </c>
      <c r="C148" s="29">
        <v>0.05</v>
      </c>
      <c r="D148" s="64">
        <v>0.01</v>
      </c>
      <c r="E148" s="33">
        <v>0.08</v>
      </c>
      <c r="F148" s="64">
        <v>0.16</v>
      </c>
      <c r="G148" s="119">
        <v>0.08325088339222617</v>
      </c>
      <c r="H148" s="157">
        <f t="shared" si="8"/>
        <v>0.006020538771530505</v>
      </c>
      <c r="I148" s="154"/>
      <c r="J148" s="124"/>
      <c r="K148" s="124"/>
      <c r="L148" s="124">
        <v>0.01839587932303164</v>
      </c>
      <c r="M148" s="124">
        <v>0.01772735330615139</v>
      </c>
      <c r="N148" s="124"/>
      <c r="O148" s="91">
        <f t="shared" si="9"/>
        <v>0.015051173991571343</v>
      </c>
      <c r="P148" s="77">
        <f t="shared" si="10"/>
        <v>1</v>
      </c>
      <c r="Q148" s="81">
        <f t="shared" si="11"/>
        <v>1</v>
      </c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9"/>
      <c r="AG148" s="19"/>
      <c r="AH148" s="19"/>
      <c r="AI148" s="19"/>
      <c r="AJ148" s="19"/>
      <c r="AR148">
        <v>1</v>
      </c>
    </row>
    <row r="149" spans="1:88" ht="13.5" thickBot="1">
      <c r="A149" s="1" t="s">
        <v>155</v>
      </c>
      <c r="B149" s="19">
        <f aca="true" t="shared" si="12" ref="B149:J149">SUM(B5:B148)</f>
        <v>536.6999999999999</v>
      </c>
      <c r="C149" s="19">
        <f t="shared" si="12"/>
        <v>397.18000000000006</v>
      </c>
      <c r="D149" s="19">
        <f t="shared" si="12"/>
        <v>387.53000000000003</v>
      </c>
      <c r="E149" s="19">
        <f t="shared" si="12"/>
        <v>462.75</v>
      </c>
      <c r="F149" s="19">
        <f t="shared" si="12"/>
        <v>454.69000000000005</v>
      </c>
      <c r="G149" s="19">
        <f t="shared" si="12"/>
        <v>530.6477470971357</v>
      </c>
      <c r="H149" s="170">
        <f t="shared" si="8"/>
        <v>735.2984785280173</v>
      </c>
      <c r="I149" s="19">
        <f t="shared" si="12"/>
        <v>413.6618884120171</v>
      </c>
      <c r="J149" s="19">
        <f t="shared" si="12"/>
        <v>599.97</v>
      </c>
      <c r="K149" s="19">
        <v>560.7311990907369</v>
      </c>
      <c r="L149" s="19">
        <v>635.6144223693892</v>
      </c>
      <c r="M149" s="19">
        <v>628.5233114695976</v>
      </c>
      <c r="N149" s="19">
        <v>1573.2900498263627</v>
      </c>
      <c r="O149" s="145">
        <f t="shared" si="9"/>
        <v>495.00301023479835</v>
      </c>
      <c r="P149" s="146">
        <f>SUM(P5:P148)</f>
        <v>32888</v>
      </c>
      <c r="Q149" s="77"/>
      <c r="R149" s="94">
        <f aca="true" t="shared" si="13" ref="R149:CJ149">SUM(R5:R148)</f>
        <v>672</v>
      </c>
      <c r="S149" s="95">
        <f t="shared" si="13"/>
        <v>658</v>
      </c>
      <c r="T149" s="95">
        <f t="shared" si="13"/>
        <v>669</v>
      </c>
      <c r="U149" s="95">
        <f t="shared" si="13"/>
        <v>102</v>
      </c>
      <c r="V149" s="95">
        <f t="shared" si="13"/>
        <v>363</v>
      </c>
      <c r="W149" s="95">
        <f t="shared" si="13"/>
        <v>226</v>
      </c>
      <c r="X149" s="95">
        <f t="shared" si="13"/>
        <v>183</v>
      </c>
      <c r="Y149" s="95">
        <f t="shared" si="13"/>
        <v>464</v>
      </c>
      <c r="Z149" s="95">
        <f t="shared" si="13"/>
        <v>364</v>
      </c>
      <c r="AA149" s="95">
        <f t="shared" si="13"/>
        <v>659</v>
      </c>
      <c r="AB149" s="95">
        <f t="shared" si="13"/>
        <v>66</v>
      </c>
      <c r="AC149" s="95">
        <f t="shared" si="13"/>
        <v>712</v>
      </c>
      <c r="AD149" s="95">
        <f t="shared" si="13"/>
        <v>710</v>
      </c>
      <c r="AE149" s="95">
        <f t="shared" si="13"/>
        <v>236</v>
      </c>
      <c r="AF149" s="95">
        <f t="shared" si="13"/>
        <v>520</v>
      </c>
      <c r="AG149" s="95">
        <f t="shared" si="13"/>
        <v>394</v>
      </c>
      <c r="AH149" s="95">
        <f t="shared" si="13"/>
        <v>210</v>
      </c>
      <c r="AI149" s="95">
        <f t="shared" si="13"/>
        <v>1335</v>
      </c>
      <c r="AJ149" s="95">
        <f t="shared" si="13"/>
        <v>174</v>
      </c>
      <c r="AK149" s="95">
        <f t="shared" si="13"/>
        <v>202</v>
      </c>
      <c r="AL149" s="95">
        <f t="shared" si="13"/>
        <v>602</v>
      </c>
      <c r="AM149" s="95">
        <f t="shared" si="13"/>
        <v>934</v>
      </c>
      <c r="AN149" s="95">
        <f t="shared" si="13"/>
        <v>288</v>
      </c>
      <c r="AO149" s="95">
        <f t="shared" si="13"/>
        <v>371</v>
      </c>
      <c r="AP149" s="95">
        <f t="shared" si="13"/>
        <v>784</v>
      </c>
      <c r="AQ149" s="95">
        <f t="shared" si="13"/>
        <v>337</v>
      </c>
      <c r="AR149" s="95">
        <f t="shared" si="13"/>
        <v>829</v>
      </c>
      <c r="AS149" s="95">
        <f t="shared" si="13"/>
        <v>737</v>
      </c>
      <c r="AT149" s="95">
        <f t="shared" si="13"/>
        <v>211</v>
      </c>
      <c r="AU149" s="95">
        <f t="shared" si="13"/>
        <v>240</v>
      </c>
      <c r="AV149" s="95">
        <f t="shared" si="13"/>
        <v>292</v>
      </c>
      <c r="AW149" s="95">
        <f t="shared" si="13"/>
        <v>266</v>
      </c>
      <c r="AX149" s="95">
        <f t="shared" si="13"/>
        <v>465</v>
      </c>
      <c r="AY149" s="95">
        <f t="shared" si="13"/>
        <v>399</v>
      </c>
      <c r="AZ149" s="95">
        <f t="shared" si="13"/>
        <v>685</v>
      </c>
      <c r="BA149" s="95">
        <f t="shared" si="13"/>
        <v>337</v>
      </c>
      <c r="BB149" s="95">
        <f t="shared" si="13"/>
        <v>113</v>
      </c>
      <c r="BC149" s="95">
        <f t="shared" si="13"/>
        <v>628</v>
      </c>
      <c r="BD149" s="95">
        <f t="shared" si="13"/>
        <v>433</v>
      </c>
      <c r="BE149" s="95">
        <f t="shared" si="13"/>
        <v>759</v>
      </c>
      <c r="BF149" s="95">
        <f t="shared" si="13"/>
        <v>457</v>
      </c>
      <c r="BG149" s="95">
        <f t="shared" si="13"/>
        <v>361</v>
      </c>
      <c r="BH149" s="95">
        <f t="shared" si="13"/>
        <v>215</v>
      </c>
      <c r="BI149" s="95">
        <f t="shared" si="13"/>
        <v>445</v>
      </c>
      <c r="BJ149" s="95">
        <f t="shared" si="13"/>
        <v>251</v>
      </c>
      <c r="BK149" s="95">
        <f t="shared" si="13"/>
        <v>154</v>
      </c>
      <c r="BL149" s="95">
        <f t="shared" si="13"/>
        <v>744</v>
      </c>
      <c r="BM149" s="95">
        <f t="shared" si="13"/>
        <v>200</v>
      </c>
      <c r="BN149" s="95">
        <f t="shared" si="13"/>
        <v>456</v>
      </c>
      <c r="BO149" s="95">
        <f t="shared" si="13"/>
        <v>640</v>
      </c>
      <c r="BP149" s="95">
        <f t="shared" si="13"/>
        <v>442</v>
      </c>
      <c r="BQ149" s="95">
        <f t="shared" si="13"/>
        <v>648</v>
      </c>
      <c r="BR149" s="95">
        <f t="shared" si="13"/>
        <v>355</v>
      </c>
      <c r="BS149" s="95">
        <f t="shared" si="13"/>
        <v>1602</v>
      </c>
      <c r="BT149" s="95">
        <f t="shared" si="13"/>
        <v>765</v>
      </c>
      <c r="BU149" s="95">
        <f t="shared" si="13"/>
        <v>1200</v>
      </c>
      <c r="BV149" s="95">
        <f t="shared" si="13"/>
        <v>367</v>
      </c>
      <c r="BW149" s="95">
        <f t="shared" si="13"/>
        <v>273</v>
      </c>
      <c r="BX149" s="95">
        <f t="shared" si="13"/>
        <v>538</v>
      </c>
      <c r="BY149" s="95">
        <f t="shared" si="13"/>
        <v>204</v>
      </c>
      <c r="BZ149" s="95">
        <f t="shared" si="13"/>
        <v>647</v>
      </c>
      <c r="CA149" s="95">
        <f t="shared" si="13"/>
        <v>138</v>
      </c>
      <c r="CB149" s="95">
        <f t="shared" si="13"/>
        <v>620</v>
      </c>
      <c r="CC149" s="95">
        <f t="shared" si="13"/>
        <v>314</v>
      </c>
      <c r="CD149" s="95">
        <f t="shared" si="13"/>
        <v>204</v>
      </c>
      <c r="CE149" s="95">
        <f t="shared" si="13"/>
        <v>783</v>
      </c>
      <c r="CF149" s="95">
        <f t="shared" si="13"/>
        <v>328</v>
      </c>
      <c r="CG149" s="95">
        <f t="shared" si="13"/>
        <v>267</v>
      </c>
      <c r="CH149" s="96">
        <f t="shared" si="13"/>
        <v>279</v>
      </c>
      <c r="CI149" s="96">
        <f t="shared" si="13"/>
        <v>302</v>
      </c>
      <c r="CJ149" s="96">
        <f t="shared" si="13"/>
        <v>59</v>
      </c>
    </row>
    <row r="150" spans="1:88" ht="13.5" thickBot="1">
      <c r="A150" s="1" t="s">
        <v>156</v>
      </c>
      <c r="B150" s="65">
        <f aca="true" t="shared" si="14" ref="B150:G150">COUNTIF(B5:B148,"&gt;0")</f>
        <v>69</v>
      </c>
      <c r="C150" s="65">
        <f t="shared" si="14"/>
        <v>81</v>
      </c>
      <c r="D150" s="65">
        <f t="shared" si="14"/>
        <v>85</v>
      </c>
      <c r="E150" s="65">
        <f t="shared" si="14"/>
        <v>88</v>
      </c>
      <c r="F150" s="65">
        <f t="shared" si="14"/>
        <v>91</v>
      </c>
      <c r="G150" s="65">
        <f t="shared" si="14"/>
        <v>98</v>
      </c>
      <c r="H150" s="175">
        <f t="shared" si="8"/>
        <v>79.83333333333333</v>
      </c>
      <c r="I150" s="65">
        <f>COUNTIF(I5:I148,"&gt;0")</f>
        <v>73</v>
      </c>
      <c r="J150" s="65">
        <f>COUNTIF(J5:J148,"&gt;0")</f>
        <v>69</v>
      </c>
      <c r="K150" s="65">
        <v>82</v>
      </c>
      <c r="L150" s="65">
        <v>81</v>
      </c>
      <c r="M150" s="65">
        <v>82</v>
      </c>
      <c r="N150" s="65">
        <v>92</v>
      </c>
      <c r="O150" s="126">
        <f>COUNTIF(O5:O148,"&gt;0")</f>
        <v>100</v>
      </c>
      <c r="P150" s="82"/>
      <c r="Q150" s="83"/>
      <c r="R150" s="97">
        <f aca="true" t="shared" si="15" ref="R150:BG150">COUNTA(R5:R148)</f>
        <v>23</v>
      </c>
      <c r="S150" s="98">
        <f t="shared" si="15"/>
        <v>36</v>
      </c>
      <c r="T150" s="98">
        <f>COUNTA(T5:T148)</f>
        <v>31</v>
      </c>
      <c r="U150" s="98">
        <f t="shared" si="15"/>
        <v>14</v>
      </c>
      <c r="V150" s="98">
        <f t="shared" si="15"/>
        <v>25</v>
      </c>
      <c r="W150" s="98">
        <f>COUNTA(W5:W148)</f>
        <v>19</v>
      </c>
      <c r="X150" s="98">
        <f t="shared" si="15"/>
        <v>16</v>
      </c>
      <c r="Y150" s="98">
        <f>COUNTA(Y5:Y148)</f>
        <v>23</v>
      </c>
      <c r="Z150" s="98">
        <f>COUNTA(Z5:Z148)</f>
        <v>15</v>
      </c>
      <c r="AA150" s="98">
        <f t="shared" si="15"/>
        <v>40</v>
      </c>
      <c r="AB150" s="98">
        <f t="shared" si="15"/>
        <v>9</v>
      </c>
      <c r="AC150" s="98">
        <f t="shared" si="15"/>
        <v>29</v>
      </c>
      <c r="AD150" s="98">
        <f t="shared" si="15"/>
        <v>45</v>
      </c>
      <c r="AE150" s="98">
        <f t="shared" si="15"/>
        <v>19</v>
      </c>
      <c r="AF150" s="98">
        <f t="shared" si="15"/>
        <v>26</v>
      </c>
      <c r="AG150" s="98">
        <f t="shared" si="15"/>
        <v>23</v>
      </c>
      <c r="AH150" s="98">
        <f>COUNTA(AH5:AH148)</f>
        <v>13</v>
      </c>
      <c r="AI150" s="98">
        <f t="shared" si="15"/>
        <v>23</v>
      </c>
      <c r="AJ150" s="98">
        <f t="shared" si="15"/>
        <v>14</v>
      </c>
      <c r="AK150" s="98">
        <f t="shared" si="15"/>
        <v>21</v>
      </c>
      <c r="AL150" s="98">
        <f t="shared" si="15"/>
        <v>26</v>
      </c>
      <c r="AM150" s="98">
        <f t="shared" si="15"/>
        <v>28</v>
      </c>
      <c r="AN150" s="98">
        <f t="shared" si="15"/>
        <v>23</v>
      </c>
      <c r="AO150" s="98">
        <f t="shared" si="15"/>
        <v>27</v>
      </c>
      <c r="AP150" s="98">
        <f>COUNTA(AP5:AP148)</f>
        <v>39</v>
      </c>
      <c r="AQ150" s="98">
        <f>COUNTA(AQ5:AQ148)</f>
        <v>22</v>
      </c>
      <c r="AR150" s="98">
        <f>COUNTA(AR5:AR148)</f>
        <v>39</v>
      </c>
      <c r="AS150" s="98">
        <f>COUNTA(AS5:AS148)</f>
        <v>23</v>
      </c>
      <c r="AT150" s="98">
        <f t="shared" si="15"/>
        <v>29</v>
      </c>
      <c r="AU150" s="98">
        <f>COUNTA(AU5:AU148)</f>
        <v>23</v>
      </c>
      <c r="AV150" s="98">
        <f t="shared" si="15"/>
        <v>19</v>
      </c>
      <c r="AW150" s="98">
        <f>COUNTA(AW5:AW148)</f>
        <v>31</v>
      </c>
      <c r="AX150" s="98">
        <f>COUNTA(AX5:AX148)</f>
        <v>32</v>
      </c>
      <c r="AY150" s="98">
        <f>COUNTA(AY5:AY148)</f>
        <v>25</v>
      </c>
      <c r="AZ150" s="98">
        <f t="shared" si="15"/>
        <v>33</v>
      </c>
      <c r="BA150" s="98">
        <f>COUNTA(BA5:BA148)</f>
        <v>17</v>
      </c>
      <c r="BB150" s="98">
        <f>COUNTA(BB5:BB148)</f>
        <v>16</v>
      </c>
      <c r="BC150" s="98">
        <f t="shared" si="15"/>
        <v>21</v>
      </c>
      <c r="BD150" s="98">
        <f t="shared" si="15"/>
        <v>16</v>
      </c>
      <c r="BE150" s="98">
        <f t="shared" si="15"/>
        <v>30</v>
      </c>
      <c r="BF150" s="98">
        <f t="shared" si="15"/>
        <v>19</v>
      </c>
      <c r="BG150" s="98">
        <f t="shared" si="15"/>
        <v>24</v>
      </c>
      <c r="BH150" s="98">
        <f aca="true" t="shared" si="16" ref="BH150:CJ150">COUNTA(BH5:BH148)</f>
        <v>16</v>
      </c>
      <c r="BI150" s="98">
        <f t="shared" si="16"/>
        <v>31</v>
      </c>
      <c r="BJ150" s="98">
        <f>COUNTA(BJ5:BJ148)</f>
        <v>21</v>
      </c>
      <c r="BK150" s="98">
        <f>COUNTA(BK5:BK148)</f>
        <v>13</v>
      </c>
      <c r="BL150" s="98">
        <f t="shared" si="16"/>
        <v>27</v>
      </c>
      <c r="BM150" s="98">
        <f>COUNTA(BM5:BM148)</f>
        <v>15</v>
      </c>
      <c r="BN150" s="98">
        <f>COUNTA(BN5:BN148)</f>
        <v>13</v>
      </c>
      <c r="BO150" s="98">
        <f t="shared" si="16"/>
        <v>21</v>
      </c>
      <c r="BP150" s="98">
        <f t="shared" si="16"/>
        <v>17</v>
      </c>
      <c r="BQ150" s="98">
        <f>COUNTA(BQ5:BQ148)</f>
        <v>31</v>
      </c>
      <c r="BR150" s="98">
        <f t="shared" si="16"/>
        <v>19</v>
      </c>
      <c r="BS150" s="98">
        <f t="shared" si="16"/>
        <v>33</v>
      </c>
      <c r="BT150" s="98">
        <f t="shared" si="16"/>
        <v>25</v>
      </c>
      <c r="BU150" s="98">
        <f>COUNTA(BU5:BU148)</f>
        <v>24</v>
      </c>
      <c r="BV150" s="98">
        <f>COUNTA(BV5:BV148)</f>
        <v>14</v>
      </c>
      <c r="BW150" s="98">
        <f t="shared" si="16"/>
        <v>17</v>
      </c>
      <c r="BX150" s="98">
        <f t="shared" si="16"/>
        <v>22</v>
      </c>
      <c r="BY150" s="98">
        <f t="shared" si="16"/>
        <v>14</v>
      </c>
      <c r="BZ150" s="98">
        <f t="shared" si="16"/>
        <v>29</v>
      </c>
      <c r="CA150" s="98">
        <f t="shared" si="16"/>
        <v>20</v>
      </c>
      <c r="CB150" s="98">
        <f t="shared" si="16"/>
        <v>32</v>
      </c>
      <c r="CC150" s="98">
        <f t="shared" si="16"/>
        <v>23</v>
      </c>
      <c r="CD150" s="98">
        <f t="shared" si="16"/>
        <v>14</v>
      </c>
      <c r="CE150" s="98">
        <f t="shared" si="16"/>
        <v>21</v>
      </c>
      <c r="CF150" s="98">
        <f t="shared" si="16"/>
        <v>23</v>
      </c>
      <c r="CG150" s="98">
        <f t="shared" si="16"/>
        <v>20</v>
      </c>
      <c r="CH150" s="99">
        <f>COUNTA(CH5:CH148)</f>
        <v>29</v>
      </c>
      <c r="CI150" s="99">
        <f>COUNTA(CI5:CI148)</f>
        <v>21</v>
      </c>
      <c r="CJ150" s="99">
        <f t="shared" si="16"/>
        <v>11</v>
      </c>
    </row>
    <row r="151" ht="13.5" thickTop="1"/>
    <row r="152" spans="1:20" ht="12.75">
      <c r="A152" s="1" t="s">
        <v>156</v>
      </c>
      <c r="B152" s="2">
        <f aca="true" t="shared" si="17" ref="B152:G152">COUNTA(B5:B148)</f>
        <v>71</v>
      </c>
      <c r="C152" s="2">
        <f t="shared" si="17"/>
        <v>95</v>
      </c>
      <c r="D152" s="2">
        <f t="shared" si="17"/>
        <v>104</v>
      </c>
      <c r="E152" s="2">
        <f t="shared" si="17"/>
        <v>100</v>
      </c>
      <c r="F152" s="2">
        <f t="shared" si="17"/>
        <v>115</v>
      </c>
      <c r="G152" s="2">
        <f t="shared" si="17"/>
        <v>116</v>
      </c>
      <c r="H152" s="174">
        <f>COUNTIF(H5:H148,"&gt;0")</f>
        <v>116</v>
      </c>
      <c r="J152" s="1"/>
      <c r="K152" s="71" t="s">
        <v>312</v>
      </c>
      <c r="L152" s="71"/>
      <c r="M152" s="71"/>
      <c r="N152" s="71"/>
      <c r="O152" s="3"/>
      <c r="P152" s="117"/>
      <c r="Q152" s="1"/>
      <c r="R152" s="1"/>
      <c r="S152" s="111">
        <f>AVERAGE(R149:CJ149)</f>
        <v>463.19718309859155</v>
      </c>
      <c r="T152" s="111"/>
    </row>
    <row r="153" spans="10:20" ht="12.75">
      <c r="J153" s="1"/>
      <c r="K153" s="71" t="s">
        <v>313</v>
      </c>
      <c r="L153" s="71"/>
      <c r="M153" s="71"/>
      <c r="N153" s="71"/>
      <c r="O153" s="3"/>
      <c r="P153" s="117"/>
      <c r="Q153" s="1"/>
      <c r="R153" s="1"/>
      <c r="S153" s="111">
        <f>AVERAGE(R150:CJ150)</f>
        <v>23.12676056338028</v>
      </c>
      <c r="T153" s="111"/>
    </row>
    <row r="154" ht="12.75"/>
    <row r="155" ht="12.75"/>
    <row r="156" ht="12.75"/>
    <row r="157" ht="12.75"/>
    <row r="158" ht="12.75"/>
    <row r="159" ht="12.75"/>
  </sheetData>
  <mergeCells count="1">
    <mergeCell ref="I2:O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3"/>
  <sheetViews>
    <sheetView workbookViewId="0" topLeftCell="A1">
      <pane xSplit="1" ySplit="4" topLeftCell="B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9" sqref="R29"/>
    </sheetView>
  </sheetViews>
  <sheetFormatPr defaultColWidth="9.140625" defaultRowHeight="12.75"/>
  <cols>
    <col min="1" max="1" width="18.57421875" style="1" customWidth="1"/>
    <col min="2" max="2" width="6.57421875" style="71" customWidth="1"/>
    <col min="3" max="8" width="8.140625" style="3" customWidth="1"/>
    <col min="9" max="9" width="7.7109375" style="3" customWidth="1"/>
    <col min="10" max="10" width="8.00390625" style="0" customWidth="1"/>
    <col min="11" max="12" width="5.7109375" style="0" customWidth="1"/>
    <col min="13" max="13" width="5.8515625" style="0" customWidth="1"/>
    <col min="14" max="28" width="5.7109375" style="0" customWidth="1"/>
  </cols>
  <sheetData>
    <row r="1" spans="1:11" ht="12.75">
      <c r="A1" s="1" t="s">
        <v>237</v>
      </c>
      <c r="K1" s="43"/>
    </row>
    <row r="2" spans="1:28" ht="135">
      <c r="A2" s="4"/>
      <c r="B2" s="60" t="s">
        <v>337</v>
      </c>
      <c r="C2" s="186" t="s">
        <v>225</v>
      </c>
      <c r="D2" s="186"/>
      <c r="E2" s="186"/>
      <c r="F2" s="186"/>
      <c r="G2" s="151"/>
      <c r="H2" s="151"/>
      <c r="I2" s="40" t="s">
        <v>401</v>
      </c>
      <c r="J2" s="40" t="s">
        <v>225</v>
      </c>
      <c r="K2" s="44" t="s">
        <v>15</v>
      </c>
      <c r="L2" s="40" t="s">
        <v>1</v>
      </c>
      <c r="M2" s="39" t="s">
        <v>211</v>
      </c>
      <c r="N2" s="39" t="s">
        <v>212</v>
      </c>
      <c r="O2" s="39" t="s">
        <v>213</v>
      </c>
      <c r="P2" s="39" t="s">
        <v>227</v>
      </c>
      <c r="Q2" s="39" t="s">
        <v>215</v>
      </c>
      <c r="R2" s="39" t="s">
        <v>216</v>
      </c>
      <c r="S2" s="39" t="s">
        <v>217</v>
      </c>
      <c r="T2" s="39" t="s">
        <v>218</v>
      </c>
      <c r="U2" s="39" t="s">
        <v>219</v>
      </c>
      <c r="V2" s="39" t="s">
        <v>220</v>
      </c>
      <c r="W2" s="39" t="s">
        <v>221</v>
      </c>
      <c r="X2" s="39" t="s">
        <v>222</v>
      </c>
      <c r="Y2" s="39" t="s">
        <v>223</v>
      </c>
      <c r="Z2" s="39" t="s">
        <v>224</v>
      </c>
      <c r="AA2" s="39" t="s">
        <v>228</v>
      </c>
      <c r="AB2" s="39" t="s">
        <v>229</v>
      </c>
    </row>
    <row r="3" spans="1:26" ht="12.75">
      <c r="A3" s="7" t="s">
        <v>16</v>
      </c>
      <c r="B3" s="138" t="s">
        <v>208</v>
      </c>
      <c r="C3" s="9" t="s">
        <v>271</v>
      </c>
      <c r="D3" s="9" t="s">
        <v>281</v>
      </c>
      <c r="E3" s="89" t="s">
        <v>298</v>
      </c>
      <c r="F3" s="89" t="s">
        <v>321</v>
      </c>
      <c r="G3" s="9" t="s">
        <v>334</v>
      </c>
      <c r="H3" s="9" t="s">
        <v>356</v>
      </c>
      <c r="I3" s="9" t="s">
        <v>323</v>
      </c>
      <c r="J3" s="160" t="s">
        <v>396</v>
      </c>
      <c r="K3" s="161" t="s">
        <v>396</v>
      </c>
      <c r="L3" s="9" t="s">
        <v>396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ht="13.5" thickBot="1">
      <c r="A4" s="42" t="s">
        <v>32</v>
      </c>
      <c r="B4" s="71">
        <v>189</v>
      </c>
      <c r="C4" s="3">
        <v>189</v>
      </c>
      <c r="D4" s="3">
        <v>189</v>
      </c>
      <c r="E4" s="3">
        <v>190</v>
      </c>
      <c r="F4" s="3">
        <v>190</v>
      </c>
      <c r="G4" s="3">
        <v>190</v>
      </c>
      <c r="H4" s="3">
        <v>190</v>
      </c>
      <c r="I4" s="3">
        <v>189</v>
      </c>
      <c r="J4" s="115">
        <f>(K4)</f>
        <v>190.89999999999998</v>
      </c>
      <c r="K4" s="45">
        <f>SUM(M4:AB4)</f>
        <v>190.89999999999998</v>
      </c>
      <c r="L4" s="20">
        <f>COUNTA(M4:AB4)</f>
        <v>16</v>
      </c>
      <c r="M4">
        <v>11.2</v>
      </c>
      <c r="N4" s="30">
        <v>8.1</v>
      </c>
      <c r="O4" s="30">
        <v>17</v>
      </c>
      <c r="P4" s="30">
        <v>11</v>
      </c>
      <c r="Q4" s="48">
        <v>11</v>
      </c>
      <c r="R4" s="30">
        <v>11.1</v>
      </c>
      <c r="S4" s="30">
        <v>12.1</v>
      </c>
      <c r="T4" s="30">
        <v>10.9</v>
      </c>
      <c r="U4" s="30">
        <v>12</v>
      </c>
      <c r="V4" s="30">
        <v>12</v>
      </c>
      <c r="W4" s="30">
        <v>9.1</v>
      </c>
      <c r="X4" s="30">
        <v>9.1</v>
      </c>
      <c r="Y4" s="30">
        <v>9.1</v>
      </c>
      <c r="Z4" s="30">
        <v>16</v>
      </c>
      <c r="AA4" s="30">
        <v>15.6</v>
      </c>
      <c r="AB4" s="30">
        <v>15.6</v>
      </c>
    </row>
    <row r="5" spans="1:12" ht="12.75">
      <c r="A5" s="16" t="s">
        <v>33</v>
      </c>
      <c r="B5" s="139">
        <v>0.1854905619778644</v>
      </c>
      <c r="C5" s="22">
        <v>0.053276505061267986</v>
      </c>
      <c r="D5" s="22">
        <v>0.05291005291005291</v>
      </c>
      <c r="E5" s="22">
        <v>0.05263157894736843</v>
      </c>
      <c r="F5" s="22">
        <v>0.05263157894736843</v>
      </c>
      <c r="G5" s="22">
        <v>0.05263157894736843</v>
      </c>
      <c r="H5" s="22">
        <v>0.05263157894736843</v>
      </c>
      <c r="I5" s="171">
        <f>(C5+D5+E5+F5+G5+H5)/6</f>
        <v>0.052785478960132436</v>
      </c>
      <c r="J5" s="109">
        <f aca="true" t="shared" si="0" ref="J5:J39">K5*10/$K$4</f>
        <v>0</v>
      </c>
      <c r="K5" s="85">
        <f aca="true" t="shared" si="1" ref="K5:K39">SUM(M5:AB5)</f>
        <v>0</v>
      </c>
      <c r="L5" s="86">
        <f>COUNTA(M5:AB5)</f>
        <v>0</v>
      </c>
    </row>
    <row r="6" spans="1:24" ht="12.75">
      <c r="A6" s="16" t="s">
        <v>34</v>
      </c>
      <c r="B6" s="140">
        <v>0.04415278611691326</v>
      </c>
      <c r="C6" s="22">
        <v>0</v>
      </c>
      <c r="D6" s="22">
        <v>0</v>
      </c>
      <c r="E6" s="22">
        <v>0.10526315789473686</v>
      </c>
      <c r="F6" s="22">
        <v>0.15789473684210528</v>
      </c>
      <c r="G6" s="22">
        <v>0</v>
      </c>
      <c r="H6" s="22">
        <v>0.05263157894736843</v>
      </c>
      <c r="I6" s="171">
        <f aca="true" t="shared" si="2" ref="I6:I71">(C6+D6+E6+F6+G6+H6)/6</f>
        <v>0.052631578947368425</v>
      </c>
      <c r="J6" s="110">
        <f t="shared" si="0"/>
        <v>0.052383446830801476</v>
      </c>
      <c r="K6" s="85">
        <f t="shared" si="1"/>
        <v>1</v>
      </c>
      <c r="L6" s="86">
        <f aca="true" t="shared" si="3" ref="L6:L77">COUNTA(M6:AB6)</f>
        <v>1</v>
      </c>
      <c r="X6">
        <v>1</v>
      </c>
    </row>
    <row r="7" spans="1:12" ht="12.75">
      <c r="A7" s="16" t="s">
        <v>35</v>
      </c>
      <c r="B7" s="140">
        <v>0.008818342151675485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171">
        <f t="shared" si="2"/>
        <v>0</v>
      </c>
      <c r="J7" s="110">
        <f t="shared" si="0"/>
        <v>0</v>
      </c>
      <c r="K7" s="85">
        <f t="shared" si="1"/>
        <v>0</v>
      </c>
      <c r="L7" s="86">
        <f t="shared" si="3"/>
        <v>0</v>
      </c>
    </row>
    <row r="8" spans="1:12" ht="12.75">
      <c r="A8" s="16" t="s">
        <v>36</v>
      </c>
      <c r="B8" s="140">
        <v>0.00887941751021133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171">
        <f t="shared" si="2"/>
        <v>0</v>
      </c>
      <c r="J8" s="110">
        <f t="shared" si="0"/>
        <v>0</v>
      </c>
      <c r="K8" s="85">
        <f t="shared" si="1"/>
        <v>0</v>
      </c>
      <c r="L8" s="86">
        <f t="shared" si="3"/>
        <v>0</v>
      </c>
    </row>
    <row r="9" spans="1:12" ht="12.75">
      <c r="A9" s="16" t="s">
        <v>37</v>
      </c>
      <c r="B9" s="140">
        <v>0.008818342151675485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171">
        <f t="shared" si="2"/>
        <v>0</v>
      </c>
      <c r="J9" s="110">
        <f t="shared" si="0"/>
        <v>0</v>
      </c>
      <c r="K9" s="85">
        <f t="shared" si="1"/>
        <v>0</v>
      </c>
      <c r="L9" s="86">
        <f t="shared" si="3"/>
        <v>0</v>
      </c>
    </row>
    <row r="10" spans="1:12" ht="12.75">
      <c r="A10" s="1" t="s">
        <v>38</v>
      </c>
      <c r="B10" s="140">
        <v>0.017697759661886817</v>
      </c>
      <c r="C10" s="22">
        <v>0</v>
      </c>
      <c r="D10" s="22">
        <v>0</v>
      </c>
      <c r="E10" s="22">
        <v>0</v>
      </c>
      <c r="F10" s="22">
        <v>0.05263157894736843</v>
      </c>
      <c r="G10" s="22">
        <v>0</v>
      </c>
      <c r="H10" s="22">
        <v>0</v>
      </c>
      <c r="I10" s="171">
        <f t="shared" si="2"/>
        <v>0.008771929824561405</v>
      </c>
      <c r="J10" s="110">
        <f t="shared" si="0"/>
        <v>0</v>
      </c>
      <c r="K10" s="85">
        <f t="shared" si="1"/>
        <v>0</v>
      </c>
      <c r="L10" s="86">
        <f t="shared" si="3"/>
        <v>0</v>
      </c>
    </row>
    <row r="11" spans="1:12" ht="12.75">
      <c r="A11" s="1" t="s">
        <v>39</v>
      </c>
      <c r="B11" s="140">
        <v>0.008818342151675485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0.05263157894736843</v>
      </c>
      <c r="I11" s="171">
        <f t="shared" si="2"/>
        <v>0.008771929824561405</v>
      </c>
      <c r="J11" s="110">
        <f t="shared" si="0"/>
        <v>0</v>
      </c>
      <c r="K11" s="85">
        <f t="shared" si="1"/>
        <v>0</v>
      </c>
      <c r="L11" s="86">
        <f t="shared" si="3"/>
        <v>0</v>
      </c>
    </row>
    <row r="12" spans="1:24" ht="12.75">
      <c r="A12" s="1" t="s">
        <v>40</v>
      </c>
      <c r="B12" s="140">
        <v>17.977292181696374</v>
      </c>
      <c r="C12" s="22">
        <v>29.302077783697392</v>
      </c>
      <c r="D12" s="22">
        <v>55.13227513227513</v>
      </c>
      <c r="E12" s="22">
        <v>1.0526315789473686</v>
      </c>
      <c r="F12" s="22">
        <v>9.05263157894737</v>
      </c>
      <c r="G12" s="22">
        <v>2.8947368421052637</v>
      </c>
      <c r="H12" s="22">
        <v>1.1578947368421055</v>
      </c>
      <c r="I12" s="171">
        <f t="shared" si="2"/>
        <v>16.432041275469107</v>
      </c>
      <c r="J12" s="110">
        <f t="shared" si="0"/>
        <v>5.657412257726559</v>
      </c>
      <c r="K12" s="85">
        <f t="shared" si="1"/>
        <v>108</v>
      </c>
      <c r="L12" s="86">
        <f t="shared" si="3"/>
        <v>5</v>
      </c>
      <c r="O12">
        <v>83</v>
      </c>
      <c r="P12">
        <v>1</v>
      </c>
      <c r="Q12">
        <v>15</v>
      </c>
      <c r="S12">
        <v>1</v>
      </c>
      <c r="X12">
        <v>8</v>
      </c>
    </row>
    <row r="13" spans="1:14" ht="12.75">
      <c r="A13" s="1" t="s">
        <v>442</v>
      </c>
      <c r="B13" s="140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171">
        <f>(C13+D13+E13+F13+G13+H13)/6</f>
        <v>0</v>
      </c>
      <c r="J13" s="110">
        <f>K13*10/$K$4</f>
        <v>0.052383446830801476</v>
      </c>
      <c r="K13" s="85">
        <f>SUM(M13:AB13)</f>
        <v>1</v>
      </c>
      <c r="L13" s="86">
        <f>COUNTA(M13:AB13)</f>
        <v>1</v>
      </c>
      <c r="N13">
        <v>1</v>
      </c>
    </row>
    <row r="14" spans="1:28" ht="12.75">
      <c r="A14" s="1" t="s">
        <v>41</v>
      </c>
      <c r="B14" s="140">
        <v>1.5599069399460095</v>
      </c>
      <c r="C14" s="22">
        <v>0.6393180607352158</v>
      </c>
      <c r="D14" s="22">
        <v>0</v>
      </c>
      <c r="E14" s="22">
        <v>0.10526315789473686</v>
      </c>
      <c r="F14" s="22">
        <v>0.10526315789473686</v>
      </c>
      <c r="G14" s="22">
        <v>1.4210526315789476</v>
      </c>
      <c r="H14" s="22">
        <v>0.5263157894736843</v>
      </c>
      <c r="I14" s="171">
        <f t="shared" si="2"/>
        <v>0.4662021329295536</v>
      </c>
      <c r="J14" s="110">
        <f t="shared" si="0"/>
        <v>2.5144054478784708</v>
      </c>
      <c r="K14" s="85">
        <f t="shared" si="1"/>
        <v>48</v>
      </c>
      <c r="L14" s="86">
        <f t="shared" si="3"/>
        <v>9</v>
      </c>
      <c r="O14">
        <v>1</v>
      </c>
      <c r="P14">
        <v>1</v>
      </c>
      <c r="S14">
        <v>1</v>
      </c>
      <c r="T14">
        <v>22</v>
      </c>
      <c r="U14">
        <v>5</v>
      </c>
      <c r="Y14">
        <v>14</v>
      </c>
      <c r="Z14">
        <v>1</v>
      </c>
      <c r="AA14">
        <v>2</v>
      </c>
      <c r="AB14">
        <v>1</v>
      </c>
    </row>
    <row r="15" spans="1:28" ht="12.75">
      <c r="A15" s="1" t="s">
        <v>42</v>
      </c>
      <c r="B15" s="140">
        <v>27.28859704263718</v>
      </c>
      <c r="C15" s="22">
        <v>29.515183803942463</v>
      </c>
      <c r="D15" s="22">
        <v>29.682539682539684</v>
      </c>
      <c r="E15" s="22">
        <v>22.947368421052634</v>
      </c>
      <c r="F15" s="22">
        <v>20.315789473684212</v>
      </c>
      <c r="G15" s="22">
        <v>25</v>
      </c>
      <c r="H15" s="22">
        <v>28.842105263157897</v>
      </c>
      <c r="I15" s="171">
        <f t="shared" si="2"/>
        <v>26.050497774062816</v>
      </c>
      <c r="J15" s="110">
        <f t="shared" si="0"/>
        <v>23.939235201676272</v>
      </c>
      <c r="K15" s="85">
        <f t="shared" si="1"/>
        <v>457</v>
      </c>
      <c r="L15" s="86">
        <f t="shared" si="3"/>
        <v>15</v>
      </c>
      <c r="N15">
        <v>10</v>
      </c>
      <c r="O15">
        <v>25</v>
      </c>
      <c r="P15">
        <v>1</v>
      </c>
      <c r="Q15">
        <v>45</v>
      </c>
      <c r="R15">
        <v>5</v>
      </c>
      <c r="S15">
        <v>95</v>
      </c>
      <c r="T15">
        <v>27</v>
      </c>
      <c r="U15">
        <v>31</v>
      </c>
      <c r="V15">
        <v>10</v>
      </c>
      <c r="W15">
        <v>47</v>
      </c>
      <c r="X15">
        <v>103</v>
      </c>
      <c r="Y15">
        <v>33</v>
      </c>
      <c r="Z15">
        <v>16</v>
      </c>
      <c r="AA15">
        <v>7</v>
      </c>
      <c r="AB15">
        <v>2</v>
      </c>
    </row>
    <row r="16" spans="1:28" ht="12.75">
      <c r="A16" s="1" t="s">
        <v>43</v>
      </c>
      <c r="B16" s="140">
        <v>20.480766429976164</v>
      </c>
      <c r="C16" s="22">
        <v>13.159296750133192</v>
      </c>
      <c r="D16" s="22">
        <v>12.804232804232804</v>
      </c>
      <c r="E16" s="22">
        <v>71.36842105263159</v>
      </c>
      <c r="F16" s="22">
        <v>29.10526315789474</v>
      </c>
      <c r="G16" s="22">
        <v>32.26315789473685</v>
      </c>
      <c r="H16" s="22">
        <v>46.89473684210527</v>
      </c>
      <c r="I16" s="171">
        <f t="shared" si="2"/>
        <v>34.26585141695574</v>
      </c>
      <c r="J16" s="110">
        <f t="shared" si="0"/>
        <v>49.869041382923</v>
      </c>
      <c r="K16" s="85">
        <f t="shared" si="1"/>
        <v>952</v>
      </c>
      <c r="L16" s="86">
        <f t="shared" si="3"/>
        <v>16</v>
      </c>
      <c r="M16">
        <v>20</v>
      </c>
      <c r="N16">
        <v>108</v>
      </c>
      <c r="O16">
        <v>81</v>
      </c>
      <c r="P16">
        <v>45</v>
      </c>
      <c r="Q16">
        <v>90</v>
      </c>
      <c r="R16">
        <v>51</v>
      </c>
      <c r="S16">
        <v>164</v>
      </c>
      <c r="T16">
        <v>73</v>
      </c>
      <c r="U16">
        <v>163</v>
      </c>
      <c r="V16">
        <v>5</v>
      </c>
      <c r="W16">
        <v>58</v>
      </c>
      <c r="X16">
        <v>34</v>
      </c>
      <c r="Y16">
        <v>24</v>
      </c>
      <c r="Z16">
        <v>6</v>
      </c>
      <c r="AA16">
        <v>9</v>
      </c>
      <c r="AB16">
        <v>21</v>
      </c>
    </row>
    <row r="17" spans="1:12" ht="12.75">
      <c r="A17" s="1" t="s">
        <v>305</v>
      </c>
      <c r="B17" s="140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171">
        <f t="shared" si="2"/>
        <v>0</v>
      </c>
      <c r="J17" s="110">
        <f>K17*10/$K$4</f>
        <v>0</v>
      </c>
      <c r="K17" s="85">
        <f>SUM(M17:AB17)</f>
        <v>0</v>
      </c>
      <c r="L17" s="86">
        <f>COUNTA(M17:AB17)</f>
        <v>0</v>
      </c>
    </row>
    <row r="18" spans="1:12" ht="12.75">
      <c r="A18" s="1" t="s">
        <v>44</v>
      </c>
      <c r="B18" s="140">
        <v>0.026455026455026454</v>
      </c>
      <c r="C18" s="22">
        <v>0</v>
      </c>
      <c r="D18" s="22">
        <v>0</v>
      </c>
      <c r="E18" s="22">
        <v>0</v>
      </c>
      <c r="F18" s="22">
        <v>0</v>
      </c>
      <c r="G18" s="22">
        <v>0.05263157894736843</v>
      </c>
      <c r="H18" s="22">
        <v>0</v>
      </c>
      <c r="I18" s="171">
        <f t="shared" si="2"/>
        <v>0.008771929824561405</v>
      </c>
      <c r="J18" s="110">
        <f t="shared" si="0"/>
        <v>0</v>
      </c>
      <c r="K18" s="85">
        <f t="shared" si="1"/>
        <v>0</v>
      </c>
      <c r="L18" s="86">
        <f t="shared" si="3"/>
        <v>0</v>
      </c>
    </row>
    <row r="19" spans="1:12" ht="12.75">
      <c r="A19" s="1" t="s">
        <v>45</v>
      </c>
      <c r="B19" s="140">
        <v>0.008818342151675485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71">
        <f t="shared" si="2"/>
        <v>0</v>
      </c>
      <c r="J19" s="110">
        <f t="shared" si="0"/>
        <v>0</v>
      </c>
      <c r="K19" s="85">
        <f t="shared" si="1"/>
        <v>0</v>
      </c>
      <c r="L19" s="86">
        <f t="shared" si="3"/>
        <v>0</v>
      </c>
    </row>
    <row r="20" spans="1:12" ht="12.75">
      <c r="A20" s="1" t="s">
        <v>46</v>
      </c>
      <c r="B20" s="140">
        <v>0.02657717717209815</v>
      </c>
      <c r="C20" s="22">
        <v>0</v>
      </c>
      <c r="D20" s="22">
        <v>0</v>
      </c>
      <c r="E20" s="22">
        <v>0</v>
      </c>
      <c r="F20" s="22">
        <v>0.05263157894736843</v>
      </c>
      <c r="G20" s="22">
        <v>0</v>
      </c>
      <c r="H20" s="22">
        <v>0</v>
      </c>
      <c r="I20" s="171">
        <f t="shared" si="2"/>
        <v>0.008771929824561405</v>
      </c>
      <c r="J20" s="110">
        <f t="shared" si="0"/>
        <v>0</v>
      </c>
      <c r="K20" s="85">
        <f t="shared" si="1"/>
        <v>0</v>
      </c>
      <c r="L20" s="86">
        <f t="shared" si="3"/>
        <v>0</v>
      </c>
    </row>
    <row r="21" spans="1:21" ht="12.75">
      <c r="A21" s="1" t="s">
        <v>47</v>
      </c>
      <c r="B21" s="140">
        <v>0.008818342151675485</v>
      </c>
      <c r="C21" s="22">
        <v>0</v>
      </c>
      <c r="D21" s="22">
        <v>0</v>
      </c>
      <c r="E21" s="22">
        <v>0.05263157894736843</v>
      </c>
      <c r="F21" s="22">
        <v>0.05263157894736843</v>
      </c>
      <c r="G21" s="22">
        <v>0.05263157894736843</v>
      </c>
      <c r="H21" s="22">
        <v>0.21052631578947373</v>
      </c>
      <c r="I21" s="171">
        <f t="shared" si="2"/>
        <v>0.06140350877192984</v>
      </c>
      <c r="J21" s="110">
        <f t="shared" si="0"/>
        <v>0.10476689366160295</v>
      </c>
      <c r="K21" s="85">
        <f t="shared" si="1"/>
        <v>2</v>
      </c>
      <c r="L21" s="86">
        <f t="shared" si="3"/>
        <v>1</v>
      </c>
      <c r="U21">
        <v>2</v>
      </c>
    </row>
    <row r="22" spans="1:28" ht="12.75">
      <c r="A22" s="1" t="s">
        <v>48</v>
      </c>
      <c r="B22" s="140">
        <v>60.901984385379876</v>
      </c>
      <c r="C22" s="22">
        <v>131.2733084709643</v>
      </c>
      <c r="D22" s="22">
        <v>68.62433862433862</v>
      </c>
      <c r="E22" s="22">
        <v>51.842105263157904</v>
      </c>
      <c r="F22" s="22">
        <v>112.94736842105264</v>
      </c>
      <c r="G22" s="22">
        <v>84.78947368421053</v>
      </c>
      <c r="H22" s="22">
        <v>82.73684210526316</v>
      </c>
      <c r="I22" s="171">
        <f t="shared" si="2"/>
        <v>88.70223942816453</v>
      </c>
      <c r="J22" s="110">
        <f t="shared" si="0"/>
        <v>94.81403876375066</v>
      </c>
      <c r="K22" s="85">
        <f t="shared" si="1"/>
        <v>1810</v>
      </c>
      <c r="L22" s="86">
        <f t="shared" si="3"/>
        <v>13</v>
      </c>
      <c r="M22">
        <v>81</v>
      </c>
      <c r="N22">
        <v>15</v>
      </c>
      <c r="O22">
        <v>131</v>
      </c>
      <c r="Q22">
        <v>83</v>
      </c>
      <c r="S22">
        <v>282</v>
      </c>
      <c r="T22">
        <v>12</v>
      </c>
      <c r="U22">
        <v>111</v>
      </c>
      <c r="W22">
        <v>95</v>
      </c>
      <c r="X22">
        <v>110</v>
      </c>
      <c r="Y22">
        <v>261</v>
      </c>
      <c r="Z22">
        <v>589</v>
      </c>
      <c r="AA22">
        <v>1</v>
      </c>
      <c r="AB22">
        <v>39</v>
      </c>
    </row>
    <row r="23" spans="1:12" ht="12.75">
      <c r="A23" s="1" t="s">
        <v>348</v>
      </c>
      <c r="B23" s="140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0.05263157894736843</v>
      </c>
      <c r="H23" s="22">
        <v>0</v>
      </c>
      <c r="I23" s="171">
        <f t="shared" si="2"/>
        <v>0.008771929824561405</v>
      </c>
      <c r="J23" s="110">
        <f>K23*10/$K$4</f>
        <v>0</v>
      </c>
      <c r="K23" s="85">
        <f>SUM(M23:AB23)</f>
        <v>0</v>
      </c>
      <c r="L23" s="86">
        <f>COUNTA(M23:AB23)</f>
        <v>0</v>
      </c>
    </row>
    <row r="24" spans="1:12" ht="12.75">
      <c r="A24" s="1" t="s">
        <v>201</v>
      </c>
      <c r="B24" s="140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171">
        <f t="shared" si="2"/>
        <v>0</v>
      </c>
      <c r="J24" s="110">
        <f t="shared" si="0"/>
        <v>0</v>
      </c>
      <c r="K24" s="85">
        <f t="shared" si="1"/>
        <v>0</v>
      </c>
      <c r="L24" s="86">
        <f t="shared" si="3"/>
        <v>0</v>
      </c>
    </row>
    <row r="25" spans="1:25" ht="12.75">
      <c r="A25" s="1" t="s">
        <v>49</v>
      </c>
      <c r="B25" s="140">
        <v>0.017697759661886817</v>
      </c>
      <c r="C25" s="22">
        <v>0.10655301012253597</v>
      </c>
      <c r="D25" s="22">
        <v>0</v>
      </c>
      <c r="E25" s="22">
        <v>0</v>
      </c>
      <c r="F25" s="22">
        <v>0.05263157894736843</v>
      </c>
      <c r="G25" s="22">
        <v>0</v>
      </c>
      <c r="H25" s="22">
        <v>0</v>
      </c>
      <c r="I25" s="171">
        <f t="shared" si="2"/>
        <v>0.026530764844984067</v>
      </c>
      <c r="J25" s="110">
        <f t="shared" si="0"/>
        <v>0.10476689366160295</v>
      </c>
      <c r="K25" s="85">
        <f t="shared" si="1"/>
        <v>2</v>
      </c>
      <c r="L25" s="86">
        <f t="shared" si="3"/>
        <v>2</v>
      </c>
      <c r="W25">
        <v>1</v>
      </c>
      <c r="Y25">
        <v>1</v>
      </c>
    </row>
    <row r="26" spans="1:26" ht="12.75">
      <c r="A26" s="1" t="s">
        <v>50</v>
      </c>
      <c r="B26" s="140">
        <v>367.14315312344087</v>
      </c>
      <c r="C26" s="22">
        <v>2281.885988279169</v>
      </c>
      <c r="D26" s="22">
        <v>403.3862433862434</v>
      </c>
      <c r="E26" s="22">
        <v>273.421052631579</v>
      </c>
      <c r="F26" s="22">
        <v>1464.5789473684213</v>
      </c>
      <c r="G26" s="22">
        <v>864</v>
      </c>
      <c r="H26" s="22">
        <v>780.2105263157896</v>
      </c>
      <c r="I26" s="171">
        <f t="shared" si="2"/>
        <v>1011.2471263302004</v>
      </c>
      <c r="J26" s="110">
        <f t="shared" si="0"/>
        <v>532.215819800943</v>
      </c>
      <c r="K26" s="85">
        <f t="shared" si="1"/>
        <v>10160</v>
      </c>
      <c r="L26" s="86">
        <f t="shared" si="3"/>
        <v>11</v>
      </c>
      <c r="M26">
        <v>97</v>
      </c>
      <c r="N26">
        <v>8</v>
      </c>
      <c r="O26">
        <v>21</v>
      </c>
      <c r="Q26">
        <v>4</v>
      </c>
      <c r="S26">
        <v>78</v>
      </c>
      <c r="T26">
        <v>12</v>
      </c>
      <c r="U26">
        <v>7068</v>
      </c>
      <c r="W26">
        <v>192</v>
      </c>
      <c r="X26">
        <v>60</v>
      </c>
      <c r="Y26">
        <v>2418</v>
      </c>
      <c r="Z26">
        <v>202</v>
      </c>
    </row>
    <row r="27" spans="1:25" ht="12.75">
      <c r="A27" s="1" t="s">
        <v>51</v>
      </c>
      <c r="B27" s="140">
        <v>0.8657244148275934</v>
      </c>
      <c r="C27" s="22">
        <v>1.2786361214704316</v>
      </c>
      <c r="D27" s="22">
        <v>0.21164021164021163</v>
      </c>
      <c r="E27" s="22">
        <v>0.7894736842105264</v>
      </c>
      <c r="F27" s="22">
        <v>2.0526315789473686</v>
      </c>
      <c r="G27" s="22">
        <v>0.26315789473684215</v>
      </c>
      <c r="H27" s="22">
        <v>0.21052631578947373</v>
      </c>
      <c r="I27" s="171">
        <f t="shared" si="2"/>
        <v>0.8010109677991424</v>
      </c>
      <c r="J27" s="110">
        <f t="shared" si="0"/>
        <v>0.26191723415400736</v>
      </c>
      <c r="K27" s="85">
        <f t="shared" si="1"/>
        <v>5</v>
      </c>
      <c r="L27" s="86">
        <f t="shared" si="3"/>
        <v>3</v>
      </c>
      <c r="M27">
        <v>2</v>
      </c>
      <c r="U27">
        <v>1</v>
      </c>
      <c r="Y27">
        <v>2</v>
      </c>
    </row>
    <row r="28" spans="1:15" ht="12.75">
      <c r="A28" s="1" t="s">
        <v>52</v>
      </c>
      <c r="B28" s="140">
        <v>0.05291005291005291</v>
      </c>
      <c r="C28" s="22">
        <v>0</v>
      </c>
      <c r="D28" s="22">
        <v>0.05291005291005291</v>
      </c>
      <c r="E28" s="22">
        <v>0</v>
      </c>
      <c r="F28" s="22">
        <v>0</v>
      </c>
      <c r="G28" s="22">
        <v>0</v>
      </c>
      <c r="H28" s="22">
        <v>0.15789473684210528</v>
      </c>
      <c r="I28" s="171">
        <f t="shared" si="2"/>
        <v>0.0351341316253597</v>
      </c>
      <c r="J28" s="110">
        <f t="shared" si="0"/>
        <v>0.052383446830801476</v>
      </c>
      <c r="K28" s="85">
        <f t="shared" si="1"/>
        <v>1</v>
      </c>
      <c r="L28" s="86">
        <f t="shared" si="3"/>
        <v>1</v>
      </c>
      <c r="O28">
        <v>1</v>
      </c>
    </row>
    <row r="29" spans="1:19" ht="12.75">
      <c r="A29" s="1" t="s">
        <v>53</v>
      </c>
      <c r="B29" s="140">
        <v>47.82216077101533</v>
      </c>
      <c r="C29" s="22">
        <v>24.02770378263186</v>
      </c>
      <c r="D29" s="22">
        <v>24.70899470899471</v>
      </c>
      <c r="E29" s="22">
        <v>44.57894736842106</v>
      </c>
      <c r="F29" s="22">
        <v>16.578947368421055</v>
      </c>
      <c r="G29" s="22">
        <v>12.210526315789476</v>
      </c>
      <c r="H29" s="22">
        <v>21.263157894736846</v>
      </c>
      <c r="I29" s="171">
        <f t="shared" si="2"/>
        <v>23.894712906499166</v>
      </c>
      <c r="J29" s="110">
        <f t="shared" si="0"/>
        <v>12.572027239392353</v>
      </c>
      <c r="K29" s="85">
        <f t="shared" si="1"/>
        <v>240</v>
      </c>
      <c r="L29" s="86">
        <f t="shared" si="3"/>
        <v>4</v>
      </c>
      <c r="M29">
        <v>2</v>
      </c>
      <c r="O29">
        <v>155</v>
      </c>
      <c r="Q29">
        <v>82</v>
      </c>
      <c r="S29">
        <v>1</v>
      </c>
    </row>
    <row r="30" spans="1:12" ht="12.75">
      <c r="A30" s="1" t="s">
        <v>54</v>
      </c>
      <c r="B30" s="140">
        <v>0.3527336860670194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171">
        <f t="shared" si="2"/>
        <v>0</v>
      </c>
      <c r="J30" s="110">
        <f t="shared" si="0"/>
        <v>0</v>
      </c>
      <c r="K30" s="85">
        <f t="shared" si="1"/>
        <v>0</v>
      </c>
      <c r="L30" s="86">
        <f t="shared" si="3"/>
        <v>0</v>
      </c>
    </row>
    <row r="31" spans="1:15" ht="12.75">
      <c r="A31" s="1" t="s">
        <v>55</v>
      </c>
      <c r="B31" s="140">
        <v>0.6977483864360084</v>
      </c>
      <c r="C31" s="22">
        <v>0.8524240809802878</v>
      </c>
      <c r="D31" s="22">
        <v>0</v>
      </c>
      <c r="E31" s="22">
        <v>1.3157894736842106</v>
      </c>
      <c r="F31" s="22">
        <v>2.7368421052631584</v>
      </c>
      <c r="G31" s="22">
        <v>0.10526315789473686</v>
      </c>
      <c r="H31" s="22">
        <v>0.8421052631578949</v>
      </c>
      <c r="I31" s="171">
        <f t="shared" si="2"/>
        <v>0.9754040134967147</v>
      </c>
      <c r="J31" s="110">
        <f t="shared" si="0"/>
        <v>0.6809848088004191</v>
      </c>
      <c r="K31" s="85">
        <f t="shared" si="1"/>
        <v>13</v>
      </c>
      <c r="L31" s="86">
        <f t="shared" si="3"/>
        <v>1</v>
      </c>
      <c r="O31">
        <v>13</v>
      </c>
    </row>
    <row r="32" spans="1:12" ht="12.75">
      <c r="A32" s="1" t="s">
        <v>56</v>
      </c>
      <c r="B32" s="140">
        <v>1.3497560274331717</v>
      </c>
      <c r="C32" s="22">
        <v>0.15982951518380395</v>
      </c>
      <c r="D32" s="22">
        <v>0.21164021164021163</v>
      </c>
      <c r="E32" s="22">
        <v>0.31578947368421056</v>
      </c>
      <c r="F32" s="22">
        <v>4.421052631578948</v>
      </c>
      <c r="G32" s="22">
        <v>0.42105263157894746</v>
      </c>
      <c r="H32" s="22">
        <v>0.4736842105263159</v>
      </c>
      <c r="I32" s="171">
        <f t="shared" si="2"/>
        <v>1.0005081123654063</v>
      </c>
      <c r="J32" s="110">
        <f t="shared" si="0"/>
        <v>0</v>
      </c>
      <c r="K32" s="85">
        <f t="shared" si="1"/>
        <v>0</v>
      </c>
      <c r="L32" s="86">
        <f t="shared" si="3"/>
        <v>0</v>
      </c>
    </row>
    <row r="33" spans="1:26" ht="12.75">
      <c r="A33" s="1" t="s">
        <v>57</v>
      </c>
      <c r="B33" s="140">
        <v>136.7154470857188</v>
      </c>
      <c r="C33" s="22">
        <v>213.95844432605222</v>
      </c>
      <c r="D33" s="22">
        <v>683.8624338624338</v>
      </c>
      <c r="E33" s="22">
        <v>111.2105263157895</v>
      </c>
      <c r="F33" s="22">
        <v>221.78947368421055</v>
      </c>
      <c r="G33" s="22">
        <v>85.42105263157896</v>
      </c>
      <c r="H33" s="22">
        <v>187.84210526315792</v>
      </c>
      <c r="I33" s="171">
        <f t="shared" si="2"/>
        <v>250.68067268053719</v>
      </c>
      <c r="J33" s="110">
        <f t="shared" si="0"/>
        <v>152.43583027763228</v>
      </c>
      <c r="K33" s="85">
        <f t="shared" si="1"/>
        <v>2910</v>
      </c>
      <c r="L33" s="86">
        <f t="shared" si="3"/>
        <v>11</v>
      </c>
      <c r="M33">
        <v>185</v>
      </c>
      <c r="N33">
        <v>474</v>
      </c>
      <c r="O33">
        <v>535</v>
      </c>
      <c r="Q33">
        <v>342</v>
      </c>
      <c r="S33">
        <v>324</v>
      </c>
      <c r="T33">
        <v>46</v>
      </c>
      <c r="U33">
        <v>77</v>
      </c>
      <c r="W33">
        <v>84</v>
      </c>
      <c r="X33">
        <v>289</v>
      </c>
      <c r="Y33">
        <v>214</v>
      </c>
      <c r="Z33">
        <v>340</v>
      </c>
    </row>
    <row r="34" spans="1:25" ht="12.75">
      <c r="A34" s="1" t="s">
        <v>58</v>
      </c>
      <c r="B34" s="140">
        <v>1.690166585389459</v>
      </c>
      <c r="C34" s="22">
        <v>2.2908897176345233</v>
      </c>
      <c r="D34" s="22">
        <v>2.2751322751322753</v>
      </c>
      <c r="E34" s="22">
        <v>1.1578947368421055</v>
      </c>
      <c r="F34" s="22">
        <v>7.210526315789474</v>
      </c>
      <c r="G34" s="22">
        <v>1.7368421052631582</v>
      </c>
      <c r="H34" s="22">
        <v>5.947368421052633</v>
      </c>
      <c r="I34" s="171">
        <f t="shared" si="2"/>
        <v>3.4364422619523616</v>
      </c>
      <c r="J34" s="110">
        <f t="shared" si="0"/>
        <v>16.815086432687274</v>
      </c>
      <c r="K34" s="85">
        <f t="shared" si="1"/>
        <v>321</v>
      </c>
      <c r="L34" s="86">
        <f t="shared" si="3"/>
        <v>8</v>
      </c>
      <c r="M34">
        <v>1</v>
      </c>
      <c r="N34">
        <v>11</v>
      </c>
      <c r="O34">
        <v>142</v>
      </c>
      <c r="S34">
        <v>1</v>
      </c>
      <c r="U34">
        <v>145</v>
      </c>
      <c r="W34">
        <v>8</v>
      </c>
      <c r="X34">
        <v>7</v>
      </c>
      <c r="Y34">
        <v>6</v>
      </c>
    </row>
    <row r="35" spans="1:25" ht="12.75">
      <c r="A35" s="1" t="s">
        <v>59</v>
      </c>
      <c r="B35" s="140">
        <v>3.3949771625140124</v>
      </c>
      <c r="C35" s="22">
        <v>0.7458710708577517</v>
      </c>
      <c r="D35" s="22">
        <v>5.608465608465608</v>
      </c>
      <c r="E35" s="22">
        <v>6.105263157894738</v>
      </c>
      <c r="F35" s="22">
        <v>6.157894736842106</v>
      </c>
      <c r="G35" s="22">
        <v>2.1578947368421058</v>
      </c>
      <c r="H35" s="22">
        <v>3</v>
      </c>
      <c r="I35" s="171">
        <f t="shared" si="2"/>
        <v>3.962564885150385</v>
      </c>
      <c r="J35" s="110">
        <f t="shared" si="0"/>
        <v>2.357255107386066</v>
      </c>
      <c r="K35" s="85">
        <f t="shared" si="1"/>
        <v>45</v>
      </c>
      <c r="L35" s="86">
        <f t="shared" si="3"/>
        <v>3</v>
      </c>
      <c r="O35">
        <v>38</v>
      </c>
      <c r="Q35">
        <v>6</v>
      </c>
      <c r="Y35">
        <v>1</v>
      </c>
    </row>
    <row r="36" spans="1:26" ht="12.75">
      <c r="A36" s="1" t="s">
        <v>60</v>
      </c>
      <c r="B36" s="140">
        <v>32.922408924895166</v>
      </c>
      <c r="C36" s="22">
        <v>36.814064997336175</v>
      </c>
      <c r="D36" s="22">
        <v>154.65608465608466</v>
      </c>
      <c r="E36" s="22">
        <v>34.05263157894738</v>
      </c>
      <c r="F36" s="22">
        <v>36.631578947368425</v>
      </c>
      <c r="G36" s="22">
        <v>21.78947368421053</v>
      </c>
      <c r="H36" s="22">
        <v>46.57894736842106</v>
      </c>
      <c r="I36" s="171">
        <f t="shared" si="2"/>
        <v>55.08713020539469</v>
      </c>
      <c r="J36" s="110">
        <f t="shared" si="0"/>
        <v>35.044525929806184</v>
      </c>
      <c r="K36" s="85">
        <f t="shared" si="1"/>
        <v>669</v>
      </c>
      <c r="L36" s="86">
        <f t="shared" si="3"/>
        <v>12</v>
      </c>
      <c r="M36">
        <v>30</v>
      </c>
      <c r="N36">
        <v>7</v>
      </c>
      <c r="O36">
        <v>30</v>
      </c>
      <c r="Q36">
        <v>23</v>
      </c>
      <c r="R36">
        <v>11</v>
      </c>
      <c r="S36">
        <v>37</v>
      </c>
      <c r="T36">
        <v>31</v>
      </c>
      <c r="U36">
        <v>15</v>
      </c>
      <c r="W36">
        <v>131</v>
      </c>
      <c r="X36">
        <v>81</v>
      </c>
      <c r="Y36">
        <v>127</v>
      </c>
      <c r="Z36">
        <v>146</v>
      </c>
    </row>
    <row r="37" spans="1:27" ht="12.75">
      <c r="A37" s="1" t="s">
        <v>61</v>
      </c>
      <c r="B37" s="140">
        <v>3.6453720381974697</v>
      </c>
      <c r="C37" s="22">
        <v>4.635055940330314</v>
      </c>
      <c r="D37" s="22">
        <v>5.079365079365079</v>
      </c>
      <c r="E37" s="22">
        <v>3.3684210526315796</v>
      </c>
      <c r="F37" s="22">
        <v>4.947368421052633</v>
      </c>
      <c r="G37" s="22">
        <v>2</v>
      </c>
      <c r="H37" s="22">
        <v>7.526315789473685</v>
      </c>
      <c r="I37" s="171">
        <f t="shared" si="2"/>
        <v>4.592754380475548</v>
      </c>
      <c r="J37" s="110">
        <f t="shared" si="0"/>
        <v>4.400209533787324</v>
      </c>
      <c r="K37" s="85">
        <f t="shared" si="1"/>
        <v>84</v>
      </c>
      <c r="L37" s="86">
        <f t="shared" si="3"/>
        <v>15</v>
      </c>
      <c r="M37">
        <v>8</v>
      </c>
      <c r="N37">
        <v>5</v>
      </c>
      <c r="O37">
        <v>11</v>
      </c>
      <c r="P37">
        <v>5</v>
      </c>
      <c r="Q37">
        <v>6</v>
      </c>
      <c r="R37">
        <v>6</v>
      </c>
      <c r="S37">
        <v>8</v>
      </c>
      <c r="T37">
        <v>4</v>
      </c>
      <c r="U37">
        <v>7</v>
      </c>
      <c r="V37">
        <v>1</v>
      </c>
      <c r="W37">
        <v>7</v>
      </c>
      <c r="X37">
        <v>8</v>
      </c>
      <c r="Y37">
        <v>5</v>
      </c>
      <c r="Z37">
        <v>1</v>
      </c>
      <c r="AA37">
        <v>2</v>
      </c>
    </row>
    <row r="38" spans="1:26" ht="12.75">
      <c r="A38" s="1" t="s">
        <v>62</v>
      </c>
      <c r="B38" s="140">
        <v>0.14145992657802284</v>
      </c>
      <c r="C38" s="22">
        <v>0.15982951518380395</v>
      </c>
      <c r="D38" s="22">
        <v>0.21164021164021163</v>
      </c>
      <c r="E38" s="22">
        <v>0.15789473684210528</v>
      </c>
      <c r="F38" s="22">
        <v>0.21052631578947373</v>
      </c>
      <c r="G38" s="22">
        <v>0.05263157894736843</v>
      </c>
      <c r="H38" s="22">
        <v>0.21052631578947373</v>
      </c>
      <c r="I38" s="171">
        <f t="shared" si="2"/>
        <v>0.1671747790320728</v>
      </c>
      <c r="J38" s="110">
        <f t="shared" si="0"/>
        <v>0.10476689366160295</v>
      </c>
      <c r="K38" s="85">
        <f t="shared" si="1"/>
        <v>2</v>
      </c>
      <c r="L38" s="86">
        <f t="shared" si="3"/>
        <v>2</v>
      </c>
      <c r="X38">
        <v>1</v>
      </c>
      <c r="Z38">
        <v>1</v>
      </c>
    </row>
    <row r="39" spans="1:28" ht="12.75">
      <c r="A39" s="1" t="s">
        <v>63</v>
      </c>
      <c r="B39" s="140">
        <v>0.6627803946219858</v>
      </c>
      <c r="C39" s="22">
        <v>0.4262120404901439</v>
      </c>
      <c r="D39" s="22">
        <v>0.9523809523809523</v>
      </c>
      <c r="E39" s="22">
        <v>0.6315789473684211</v>
      </c>
      <c r="F39" s="22">
        <v>0.31578947368421056</v>
      </c>
      <c r="G39" s="22">
        <v>0.31578947368421056</v>
      </c>
      <c r="H39" s="22">
        <v>0.31578947368421056</v>
      </c>
      <c r="I39" s="171">
        <f t="shared" si="2"/>
        <v>0.4929233935486916</v>
      </c>
      <c r="J39" s="110">
        <f t="shared" si="0"/>
        <v>0.6286013619696177</v>
      </c>
      <c r="K39" s="85">
        <f t="shared" si="1"/>
        <v>12</v>
      </c>
      <c r="L39" s="86">
        <f t="shared" si="3"/>
        <v>6</v>
      </c>
      <c r="R39">
        <v>2</v>
      </c>
      <c r="V39">
        <v>2</v>
      </c>
      <c r="W39">
        <v>1</v>
      </c>
      <c r="Z39">
        <v>2</v>
      </c>
      <c r="AA39">
        <v>2</v>
      </c>
      <c r="AB39">
        <v>3</v>
      </c>
    </row>
    <row r="40" spans="1:12" ht="12.75">
      <c r="A40" s="1" t="s">
        <v>406</v>
      </c>
      <c r="B40" s="140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171">
        <f t="shared" si="2"/>
        <v>0</v>
      </c>
      <c r="J40" s="110">
        <f>K40*10/$K$4</f>
        <v>0</v>
      </c>
      <c r="K40" s="85">
        <f>SUM(M40:AB40)</f>
        <v>0</v>
      </c>
      <c r="L40" s="86">
        <f>COUNTA(M40:AB40)</f>
        <v>0</v>
      </c>
    </row>
    <row r="41" spans="1:23" ht="12.75">
      <c r="A41" s="1" t="s">
        <v>64</v>
      </c>
      <c r="B41" s="140">
        <v>0.20373799986657382</v>
      </c>
      <c r="C41" s="22">
        <v>0.47948854555141185</v>
      </c>
      <c r="D41" s="22">
        <v>0.26455026455026454</v>
      </c>
      <c r="E41" s="22">
        <v>0.21052631578947373</v>
      </c>
      <c r="F41" s="22">
        <v>0.15789473684210528</v>
      </c>
      <c r="G41" s="22">
        <v>0.05263157894736843</v>
      </c>
      <c r="H41" s="22">
        <v>0.26315789473684215</v>
      </c>
      <c r="I41" s="171">
        <f t="shared" si="2"/>
        <v>0.23804155606957766</v>
      </c>
      <c r="J41" s="110">
        <f aca="true" t="shared" si="4" ref="J41:J72">K41*10/$K$4</f>
        <v>0.36668412781561033</v>
      </c>
      <c r="K41" s="85">
        <f aca="true" t="shared" si="5" ref="K41:K72">SUM(M41:AB41)</f>
        <v>7</v>
      </c>
      <c r="L41" s="86">
        <f t="shared" si="3"/>
        <v>5</v>
      </c>
      <c r="P41">
        <v>1</v>
      </c>
      <c r="Q41">
        <v>2</v>
      </c>
      <c r="T41">
        <v>1</v>
      </c>
      <c r="V41">
        <v>2</v>
      </c>
      <c r="W41">
        <v>1</v>
      </c>
    </row>
    <row r="42" spans="1:24" ht="12.75">
      <c r="A42" s="1" t="s">
        <v>65</v>
      </c>
      <c r="B42" s="140">
        <v>0.01763668430335097</v>
      </c>
      <c r="C42" s="22">
        <v>0</v>
      </c>
      <c r="D42" s="22">
        <v>0</v>
      </c>
      <c r="E42" s="22">
        <v>0</v>
      </c>
      <c r="F42" s="22">
        <v>0.05263157894736843</v>
      </c>
      <c r="G42" s="22">
        <v>0</v>
      </c>
      <c r="H42" s="22">
        <v>0.05263157894736843</v>
      </c>
      <c r="I42" s="171">
        <f t="shared" si="2"/>
        <v>0.01754385964912281</v>
      </c>
      <c r="J42" s="110">
        <f t="shared" si="4"/>
        <v>0.10476689366160295</v>
      </c>
      <c r="K42" s="85">
        <f t="shared" si="5"/>
        <v>2</v>
      </c>
      <c r="L42" s="86">
        <f t="shared" si="3"/>
        <v>2</v>
      </c>
      <c r="Q42">
        <v>1</v>
      </c>
      <c r="X42">
        <v>1</v>
      </c>
    </row>
    <row r="43" spans="1:12" ht="12.75">
      <c r="A43" s="1" t="s">
        <v>66</v>
      </c>
      <c r="B43" s="140">
        <v>0.1767943705432606</v>
      </c>
      <c r="C43" s="22">
        <v>0.053276505061267986</v>
      </c>
      <c r="D43" s="22">
        <v>0</v>
      </c>
      <c r="E43" s="22">
        <v>0</v>
      </c>
      <c r="F43" s="22">
        <v>0.05263157894736843</v>
      </c>
      <c r="G43" s="22">
        <v>0</v>
      </c>
      <c r="H43" s="22">
        <v>0.05263157894736843</v>
      </c>
      <c r="I43" s="171">
        <f t="shared" si="2"/>
        <v>0.02642327715933414</v>
      </c>
      <c r="J43" s="110">
        <f t="shared" si="4"/>
        <v>0</v>
      </c>
      <c r="K43" s="85">
        <f t="shared" si="5"/>
        <v>0</v>
      </c>
      <c r="L43" s="86">
        <f t="shared" si="3"/>
        <v>0</v>
      </c>
    </row>
    <row r="44" spans="1:12" ht="12.75">
      <c r="A44" s="1" t="s">
        <v>257</v>
      </c>
      <c r="B44" s="140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0.05263157894736843</v>
      </c>
      <c r="I44" s="171">
        <f t="shared" si="2"/>
        <v>0.008771929824561405</v>
      </c>
      <c r="J44" s="110">
        <f t="shared" si="4"/>
        <v>0</v>
      </c>
      <c r="K44" s="85">
        <f t="shared" si="5"/>
        <v>0</v>
      </c>
      <c r="L44" s="86">
        <f>COUNTA(M44:AB44)</f>
        <v>0</v>
      </c>
    </row>
    <row r="45" spans="1:12" ht="12.75">
      <c r="A45" s="1" t="s">
        <v>67</v>
      </c>
      <c r="B45" s="140">
        <v>0.008818342151675485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171">
        <f t="shared" si="2"/>
        <v>0</v>
      </c>
      <c r="J45" s="110">
        <f t="shared" si="4"/>
        <v>0</v>
      </c>
      <c r="K45" s="85">
        <f t="shared" si="5"/>
        <v>0</v>
      </c>
      <c r="L45" s="86">
        <f t="shared" si="3"/>
        <v>0</v>
      </c>
    </row>
    <row r="46" spans="1:12" ht="12.75">
      <c r="A46" s="1" t="s">
        <v>68</v>
      </c>
      <c r="B46" s="140">
        <v>0.01763668430335097</v>
      </c>
      <c r="C46" s="22">
        <v>0</v>
      </c>
      <c r="D46" s="22">
        <v>0</v>
      </c>
      <c r="E46" s="22">
        <v>0</v>
      </c>
      <c r="F46" s="22">
        <v>0.10526315789473686</v>
      </c>
      <c r="G46" s="22">
        <v>0</v>
      </c>
      <c r="H46" s="22">
        <v>0</v>
      </c>
      <c r="I46" s="171">
        <f t="shared" si="2"/>
        <v>0.01754385964912281</v>
      </c>
      <c r="J46" s="110">
        <f t="shared" si="4"/>
        <v>0</v>
      </c>
      <c r="K46" s="85">
        <f t="shared" si="5"/>
        <v>0</v>
      </c>
      <c r="L46" s="86">
        <f t="shared" si="3"/>
        <v>0</v>
      </c>
    </row>
    <row r="47" spans="1:12" ht="12.75">
      <c r="A47" s="1" t="s">
        <v>69</v>
      </c>
      <c r="B47" s="140">
        <v>0.01763668430335097</v>
      </c>
      <c r="C47" s="22">
        <v>0</v>
      </c>
      <c r="D47" s="22">
        <v>0</v>
      </c>
      <c r="E47" s="22">
        <v>0.05263157894736843</v>
      </c>
      <c r="F47" s="22">
        <v>0</v>
      </c>
      <c r="G47" s="22">
        <v>0</v>
      </c>
      <c r="H47" s="22">
        <v>0</v>
      </c>
      <c r="I47" s="171">
        <f t="shared" si="2"/>
        <v>0.008771929824561405</v>
      </c>
      <c r="J47" s="110">
        <f t="shared" si="4"/>
        <v>0</v>
      </c>
      <c r="K47" s="85">
        <f t="shared" si="5"/>
        <v>0</v>
      </c>
      <c r="L47" s="86">
        <f t="shared" si="3"/>
        <v>0</v>
      </c>
    </row>
    <row r="48" spans="1:12" ht="12.75">
      <c r="A48" s="1" t="s">
        <v>197</v>
      </c>
      <c r="B48" s="140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171">
        <f t="shared" si="2"/>
        <v>0</v>
      </c>
      <c r="J48" s="110">
        <f t="shared" si="4"/>
        <v>0</v>
      </c>
      <c r="K48" s="85">
        <f t="shared" si="5"/>
        <v>0</v>
      </c>
      <c r="L48" s="86">
        <f t="shared" si="3"/>
        <v>0</v>
      </c>
    </row>
    <row r="49" spans="1:12" ht="12.75">
      <c r="A49" s="1" t="s">
        <v>70</v>
      </c>
      <c r="B49" s="140">
        <v>0</v>
      </c>
      <c r="C49" s="22">
        <v>0</v>
      </c>
      <c r="D49" s="22">
        <v>0</v>
      </c>
      <c r="E49" s="22">
        <v>0.05263157894736843</v>
      </c>
      <c r="F49" s="22">
        <v>0</v>
      </c>
      <c r="G49" s="22">
        <v>0</v>
      </c>
      <c r="H49" s="22">
        <v>0</v>
      </c>
      <c r="I49" s="171">
        <f t="shared" si="2"/>
        <v>0.008771929824561405</v>
      </c>
      <c r="J49" s="110">
        <f t="shared" si="4"/>
        <v>0</v>
      </c>
      <c r="K49" s="85">
        <f t="shared" si="5"/>
        <v>0</v>
      </c>
      <c r="L49" s="86">
        <f t="shared" si="3"/>
        <v>0</v>
      </c>
    </row>
    <row r="50" spans="1:12" ht="12.75">
      <c r="A50" s="1" t="s">
        <v>71</v>
      </c>
      <c r="B50" s="140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171">
        <f t="shared" si="2"/>
        <v>0</v>
      </c>
      <c r="J50" s="110">
        <f t="shared" si="4"/>
        <v>0</v>
      </c>
      <c r="K50" s="85">
        <f t="shared" si="5"/>
        <v>0</v>
      </c>
      <c r="L50" s="86">
        <f t="shared" si="3"/>
        <v>0</v>
      </c>
    </row>
    <row r="51" spans="1:12" ht="12.75">
      <c r="A51" s="1" t="s">
        <v>72</v>
      </c>
      <c r="B51" s="140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171">
        <f t="shared" si="2"/>
        <v>0</v>
      </c>
      <c r="J51" s="110">
        <f t="shared" si="4"/>
        <v>0</v>
      </c>
      <c r="K51" s="85">
        <f t="shared" si="5"/>
        <v>0</v>
      </c>
      <c r="L51" s="86">
        <f t="shared" si="3"/>
        <v>0</v>
      </c>
    </row>
    <row r="52" spans="1:28" ht="12.75">
      <c r="A52" s="1" t="s">
        <v>73</v>
      </c>
      <c r="B52" s="140">
        <v>0.15903553552283795</v>
      </c>
      <c r="C52" s="22">
        <v>0.10655301012253597</v>
      </c>
      <c r="D52" s="22">
        <v>0.10582010582010581</v>
      </c>
      <c r="E52" s="22">
        <v>0.15789473684210528</v>
      </c>
      <c r="F52" s="22">
        <v>0.368421052631579</v>
      </c>
      <c r="G52" s="22">
        <v>0.05263157894736843</v>
      </c>
      <c r="H52" s="22">
        <v>0.15789473684210528</v>
      </c>
      <c r="I52" s="171">
        <f t="shared" si="2"/>
        <v>0.1582025368676333</v>
      </c>
      <c r="J52" s="110">
        <f t="shared" si="4"/>
        <v>0.36668412781561033</v>
      </c>
      <c r="K52" s="85">
        <f t="shared" si="5"/>
        <v>7</v>
      </c>
      <c r="L52" s="86">
        <f t="shared" si="3"/>
        <v>3</v>
      </c>
      <c r="X52">
        <v>2</v>
      </c>
      <c r="AA52">
        <v>1</v>
      </c>
      <c r="AB52">
        <v>4</v>
      </c>
    </row>
    <row r="53" spans="1:12" ht="12.75">
      <c r="A53" s="1" t="s">
        <v>253</v>
      </c>
      <c r="B53" s="140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171">
        <f t="shared" si="2"/>
        <v>0</v>
      </c>
      <c r="J53" s="110">
        <f t="shared" si="4"/>
        <v>0</v>
      </c>
      <c r="K53" s="85">
        <f t="shared" si="5"/>
        <v>0</v>
      </c>
      <c r="L53" s="86">
        <f>COUNTA(M53:AB53)</f>
        <v>0</v>
      </c>
    </row>
    <row r="54" spans="1:26" ht="12.75">
      <c r="A54" s="1" t="s">
        <v>74</v>
      </c>
      <c r="B54" s="140">
        <v>6.200262342155433</v>
      </c>
      <c r="C54" s="22">
        <v>7.511987213638786</v>
      </c>
      <c r="D54" s="22">
        <v>0.15873015873015872</v>
      </c>
      <c r="E54" s="22">
        <v>4.3157894736842115</v>
      </c>
      <c r="F54" s="22">
        <v>0.10526315789473686</v>
      </c>
      <c r="G54" s="22">
        <v>1.3684210526315792</v>
      </c>
      <c r="H54" s="22">
        <v>0.368421052631579</v>
      </c>
      <c r="I54" s="171">
        <f t="shared" si="2"/>
        <v>2.3047686848685083</v>
      </c>
      <c r="J54" s="110">
        <f t="shared" si="4"/>
        <v>0.10476689366160295</v>
      </c>
      <c r="K54" s="85">
        <f t="shared" si="5"/>
        <v>2</v>
      </c>
      <c r="L54" s="86">
        <f t="shared" si="3"/>
        <v>2</v>
      </c>
      <c r="U54">
        <v>1</v>
      </c>
      <c r="Z54">
        <v>1</v>
      </c>
    </row>
    <row r="55" spans="1:12" ht="12.75">
      <c r="A55" s="1" t="s">
        <v>280</v>
      </c>
      <c r="B55" s="140">
        <v>0</v>
      </c>
      <c r="C55" s="22">
        <v>0.10655301012253597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171">
        <f t="shared" si="2"/>
        <v>0.01775883502042266</v>
      </c>
      <c r="J55" s="110">
        <f t="shared" si="4"/>
        <v>0</v>
      </c>
      <c r="K55" s="85">
        <f t="shared" si="5"/>
        <v>0</v>
      </c>
      <c r="L55" s="86">
        <f>COUNTA(M55:AB55)</f>
        <v>0</v>
      </c>
    </row>
    <row r="56" spans="1:27" ht="12.75">
      <c r="A56" s="1" t="s">
        <v>75</v>
      </c>
      <c r="B56" s="140">
        <v>0.0531543543441963</v>
      </c>
      <c r="C56" s="22">
        <v>0.37293553542887586</v>
      </c>
      <c r="D56" s="22">
        <v>0</v>
      </c>
      <c r="E56" s="22">
        <v>0</v>
      </c>
      <c r="F56" s="22">
        <v>0.10526315789473686</v>
      </c>
      <c r="G56" s="22">
        <v>0.10526315789473686</v>
      </c>
      <c r="H56" s="22">
        <v>0.05263157894736843</v>
      </c>
      <c r="I56" s="171">
        <f t="shared" si="2"/>
        <v>0.10601557169428634</v>
      </c>
      <c r="J56" s="110">
        <f t="shared" si="4"/>
        <v>0.052383446830801476</v>
      </c>
      <c r="K56" s="85">
        <f t="shared" si="5"/>
        <v>1</v>
      </c>
      <c r="L56" s="86">
        <f t="shared" si="3"/>
        <v>1</v>
      </c>
      <c r="AA56">
        <v>1</v>
      </c>
    </row>
    <row r="57" spans="1:26" ht="12.75">
      <c r="A57" s="1" t="s">
        <v>76</v>
      </c>
      <c r="B57" s="140">
        <v>0.41684402011164573</v>
      </c>
      <c r="C57" s="22">
        <v>0.6393180607352158</v>
      </c>
      <c r="D57" s="22">
        <v>0.10582010582010581</v>
      </c>
      <c r="E57" s="22">
        <v>0.05263157894736843</v>
      </c>
      <c r="F57" s="22">
        <v>0.15789473684210528</v>
      </c>
      <c r="G57" s="22">
        <v>0.5789473684210528</v>
      </c>
      <c r="H57" s="22">
        <v>0.4736842105263159</v>
      </c>
      <c r="I57" s="171">
        <f t="shared" si="2"/>
        <v>0.3347160102153606</v>
      </c>
      <c r="J57" s="110">
        <f t="shared" si="4"/>
        <v>0.7333682556312207</v>
      </c>
      <c r="K57" s="85">
        <f t="shared" si="5"/>
        <v>14</v>
      </c>
      <c r="L57" s="86">
        <f t="shared" si="3"/>
        <v>7</v>
      </c>
      <c r="N57">
        <v>2</v>
      </c>
      <c r="Q57">
        <v>2</v>
      </c>
      <c r="S57">
        <v>1</v>
      </c>
      <c r="T57">
        <v>4</v>
      </c>
      <c r="X57">
        <v>3</v>
      </c>
      <c r="Y57">
        <v>1</v>
      </c>
      <c r="Z57">
        <v>1</v>
      </c>
    </row>
    <row r="58" spans="1:23" ht="12.75">
      <c r="A58" s="1" t="s">
        <v>77</v>
      </c>
      <c r="B58" s="140">
        <v>0.06209484721294347</v>
      </c>
      <c r="C58" s="22">
        <v>0.15982951518380395</v>
      </c>
      <c r="D58" s="22">
        <v>0</v>
      </c>
      <c r="E58" s="22">
        <v>0</v>
      </c>
      <c r="F58" s="22">
        <v>0.10526315789473686</v>
      </c>
      <c r="G58" s="22">
        <v>0.05263157894736843</v>
      </c>
      <c r="H58" s="22">
        <v>0.10526315789473686</v>
      </c>
      <c r="I58" s="171">
        <f t="shared" si="2"/>
        <v>0.07049790165344101</v>
      </c>
      <c r="J58" s="110">
        <f t="shared" si="4"/>
        <v>0.052383446830801476</v>
      </c>
      <c r="K58" s="85">
        <f t="shared" si="5"/>
        <v>1</v>
      </c>
      <c r="L58" s="86">
        <f t="shared" si="3"/>
        <v>1</v>
      </c>
      <c r="W58">
        <v>1</v>
      </c>
    </row>
    <row r="59" spans="1:28" ht="12.75">
      <c r="A59" s="1" t="s">
        <v>78</v>
      </c>
      <c r="B59" s="140">
        <v>0.22125253345285312</v>
      </c>
      <c r="C59" s="22">
        <v>0.21310602024507194</v>
      </c>
      <c r="D59" s="22">
        <v>0</v>
      </c>
      <c r="E59" s="22">
        <v>0.10526315789473686</v>
      </c>
      <c r="F59" s="22">
        <v>0.05263157894736843</v>
      </c>
      <c r="G59" s="22">
        <v>0.15789473684210528</v>
      </c>
      <c r="H59" s="22">
        <v>0.736842105263158</v>
      </c>
      <c r="I59" s="171">
        <f t="shared" si="2"/>
        <v>0.21095626653207342</v>
      </c>
      <c r="J59" s="110">
        <f t="shared" si="4"/>
        <v>0.995285489785228</v>
      </c>
      <c r="K59" s="85">
        <f t="shared" si="5"/>
        <v>19</v>
      </c>
      <c r="L59" s="86">
        <f t="shared" si="3"/>
        <v>9</v>
      </c>
      <c r="O59">
        <v>3</v>
      </c>
      <c r="S59">
        <v>1</v>
      </c>
      <c r="T59">
        <v>2</v>
      </c>
      <c r="U59">
        <v>2</v>
      </c>
      <c r="X59">
        <v>4</v>
      </c>
      <c r="Y59">
        <v>1</v>
      </c>
      <c r="Z59">
        <v>2</v>
      </c>
      <c r="AA59">
        <v>1</v>
      </c>
      <c r="AB59">
        <v>3</v>
      </c>
    </row>
    <row r="60" spans="1:12" ht="12.75">
      <c r="A60" s="1" t="s">
        <v>79</v>
      </c>
      <c r="B60" s="140">
        <v>0.7936507936507936</v>
      </c>
      <c r="C60" s="22">
        <v>2.717101758124667</v>
      </c>
      <c r="D60" s="22">
        <v>0.7407407407407407</v>
      </c>
      <c r="E60" s="22">
        <v>0.05263157894736843</v>
      </c>
      <c r="F60" s="22">
        <v>0.31578947368421056</v>
      </c>
      <c r="G60" s="22">
        <v>0.42105263157894746</v>
      </c>
      <c r="H60" s="22">
        <v>2.2631578947368425</v>
      </c>
      <c r="I60" s="171">
        <f t="shared" si="2"/>
        <v>1.0850790129687962</v>
      </c>
      <c r="J60" s="110">
        <f t="shared" si="4"/>
        <v>0</v>
      </c>
      <c r="K60" s="85">
        <f t="shared" si="5"/>
        <v>0</v>
      </c>
      <c r="L60" s="86">
        <f t="shared" si="3"/>
        <v>0</v>
      </c>
    </row>
    <row r="61" spans="1:12" ht="12.75">
      <c r="A61" s="1" t="s">
        <v>80</v>
      </c>
      <c r="B61" s="140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0.05263157894736843</v>
      </c>
      <c r="I61" s="171">
        <f t="shared" si="2"/>
        <v>0.008771929824561405</v>
      </c>
      <c r="J61" s="110">
        <f t="shared" si="4"/>
        <v>0</v>
      </c>
      <c r="K61" s="85">
        <f t="shared" si="5"/>
        <v>0</v>
      </c>
      <c r="L61" s="86">
        <f t="shared" si="3"/>
        <v>0</v>
      </c>
    </row>
    <row r="62" spans="1:12" ht="12.75">
      <c r="A62" s="1" t="s">
        <v>251</v>
      </c>
      <c r="B62" s="140">
        <v>0.00887941751021133</v>
      </c>
      <c r="C62" s="22">
        <v>0</v>
      </c>
      <c r="D62" s="22">
        <v>0.10582010582010581</v>
      </c>
      <c r="E62" s="22">
        <v>0.05263157894736843</v>
      </c>
      <c r="F62" s="22">
        <v>0</v>
      </c>
      <c r="G62" s="22">
        <v>0</v>
      </c>
      <c r="H62" s="22">
        <v>0</v>
      </c>
      <c r="I62" s="171">
        <f t="shared" si="2"/>
        <v>0.026408614127912372</v>
      </c>
      <c r="J62" s="110">
        <f t="shared" si="4"/>
        <v>0</v>
      </c>
      <c r="K62" s="85">
        <f t="shared" si="5"/>
        <v>0</v>
      </c>
      <c r="L62" s="86">
        <f>COUNTA(M62:AB62)</f>
        <v>0</v>
      </c>
    </row>
    <row r="63" spans="1:25" ht="12.75">
      <c r="A63" s="1" t="s">
        <v>81</v>
      </c>
      <c r="B63" s="140">
        <v>0.03551767004084532</v>
      </c>
      <c r="C63" s="22">
        <v>0.053276505061267986</v>
      </c>
      <c r="D63" s="22">
        <v>0.10582010582010581</v>
      </c>
      <c r="E63" s="22">
        <v>0.31578947368421056</v>
      </c>
      <c r="F63" s="22">
        <v>0.05263157894736843</v>
      </c>
      <c r="G63" s="22">
        <v>0.26315789473684215</v>
      </c>
      <c r="H63" s="22">
        <v>3.6315789473684217</v>
      </c>
      <c r="I63" s="171">
        <f t="shared" si="2"/>
        <v>0.737042417603036</v>
      </c>
      <c r="J63" s="110">
        <f t="shared" si="4"/>
        <v>2.200104766893662</v>
      </c>
      <c r="K63" s="85">
        <f t="shared" si="5"/>
        <v>42</v>
      </c>
      <c r="L63" s="86">
        <f t="shared" si="3"/>
        <v>5</v>
      </c>
      <c r="O63">
        <v>1</v>
      </c>
      <c r="Q63">
        <v>1</v>
      </c>
      <c r="U63">
        <v>2</v>
      </c>
      <c r="X63">
        <v>37</v>
      </c>
      <c r="Y63">
        <v>1</v>
      </c>
    </row>
    <row r="64" spans="1:24" ht="12.75">
      <c r="A64" s="1" t="s">
        <v>82</v>
      </c>
      <c r="B64" s="140">
        <v>19.036155672632322</v>
      </c>
      <c r="C64" s="22">
        <v>7.032498668087374</v>
      </c>
      <c r="D64" s="22">
        <v>17.83068783068783</v>
      </c>
      <c r="E64" s="22">
        <v>58.10526315789475</v>
      </c>
      <c r="F64" s="22">
        <v>16.789473684210527</v>
      </c>
      <c r="G64" s="22">
        <v>21.263157894736846</v>
      </c>
      <c r="H64" s="22">
        <v>11.684210526315791</v>
      </c>
      <c r="I64" s="171">
        <f t="shared" si="2"/>
        <v>22.11754862698885</v>
      </c>
      <c r="J64" s="110">
        <f t="shared" si="4"/>
        <v>3.1430068098480883</v>
      </c>
      <c r="K64" s="85">
        <f t="shared" si="5"/>
        <v>60</v>
      </c>
      <c r="L64" s="86">
        <f t="shared" si="3"/>
        <v>7</v>
      </c>
      <c r="N64">
        <v>3</v>
      </c>
      <c r="O64">
        <v>40</v>
      </c>
      <c r="Q64">
        <v>1</v>
      </c>
      <c r="S64">
        <v>4</v>
      </c>
      <c r="T64">
        <v>1</v>
      </c>
      <c r="U64">
        <v>3</v>
      </c>
      <c r="X64">
        <v>8</v>
      </c>
    </row>
    <row r="65" spans="1:12" ht="12.75">
      <c r="A65" s="1" t="s">
        <v>83</v>
      </c>
      <c r="B65" s="140">
        <v>0.00887941751021133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171">
        <f t="shared" si="2"/>
        <v>0</v>
      </c>
      <c r="J65" s="110">
        <f t="shared" si="4"/>
        <v>0</v>
      </c>
      <c r="K65" s="85">
        <f t="shared" si="5"/>
        <v>0</v>
      </c>
      <c r="L65" s="86">
        <f t="shared" si="3"/>
        <v>0</v>
      </c>
    </row>
    <row r="66" spans="1:26" ht="12.75">
      <c r="A66" s="1" t="s">
        <v>84</v>
      </c>
      <c r="B66" s="140">
        <v>24.636399598218105</v>
      </c>
      <c r="C66" s="22">
        <v>12.200319659030368</v>
      </c>
      <c r="D66" s="22">
        <v>12.486772486772487</v>
      </c>
      <c r="E66" s="22">
        <v>32.684210526315795</v>
      </c>
      <c r="F66" s="22">
        <v>17.42105263157895</v>
      </c>
      <c r="G66" s="22">
        <v>8.210526315789474</v>
      </c>
      <c r="H66" s="22">
        <v>14.473684210526319</v>
      </c>
      <c r="I66" s="171">
        <f t="shared" si="2"/>
        <v>16.246094305002234</v>
      </c>
      <c r="J66" s="110">
        <f t="shared" si="4"/>
        <v>7.962283918281824</v>
      </c>
      <c r="K66" s="85">
        <f t="shared" si="5"/>
        <v>152</v>
      </c>
      <c r="L66" s="86">
        <f t="shared" si="3"/>
        <v>13</v>
      </c>
      <c r="M66">
        <v>20</v>
      </c>
      <c r="N66">
        <v>5</v>
      </c>
      <c r="O66">
        <v>20</v>
      </c>
      <c r="Q66">
        <v>14</v>
      </c>
      <c r="R66">
        <v>8</v>
      </c>
      <c r="S66">
        <v>10</v>
      </c>
      <c r="T66">
        <v>8</v>
      </c>
      <c r="U66">
        <v>4</v>
      </c>
      <c r="V66">
        <v>1</v>
      </c>
      <c r="W66">
        <v>10</v>
      </c>
      <c r="X66">
        <v>5</v>
      </c>
      <c r="Y66">
        <v>2</v>
      </c>
      <c r="Z66">
        <v>45</v>
      </c>
    </row>
    <row r="67" spans="1:26" ht="12.75">
      <c r="A67" s="1" t="s">
        <v>85</v>
      </c>
      <c r="B67" s="140">
        <v>4.037189255622927</v>
      </c>
      <c r="C67" s="22">
        <v>3.409696323921151</v>
      </c>
      <c r="D67" s="22">
        <v>6.71957671957672</v>
      </c>
      <c r="E67" s="22">
        <v>3.8947368421052637</v>
      </c>
      <c r="F67" s="22">
        <v>3.2631578947368425</v>
      </c>
      <c r="G67" s="22">
        <v>1.5789473684210529</v>
      </c>
      <c r="H67" s="22">
        <v>2.6315789473684212</v>
      </c>
      <c r="I67" s="171">
        <f t="shared" si="2"/>
        <v>3.582949016021575</v>
      </c>
      <c r="J67" s="110">
        <f t="shared" si="4"/>
        <v>1.6762702985856472</v>
      </c>
      <c r="K67" s="85">
        <f t="shared" si="5"/>
        <v>32</v>
      </c>
      <c r="L67" s="86">
        <f t="shared" si="3"/>
        <v>9</v>
      </c>
      <c r="N67">
        <v>2</v>
      </c>
      <c r="O67">
        <v>2</v>
      </c>
      <c r="Q67">
        <v>1</v>
      </c>
      <c r="S67">
        <v>4</v>
      </c>
      <c r="U67">
        <v>3</v>
      </c>
      <c r="W67">
        <v>5</v>
      </c>
      <c r="X67">
        <v>3</v>
      </c>
      <c r="Y67">
        <v>1</v>
      </c>
      <c r="Z67">
        <v>11</v>
      </c>
    </row>
    <row r="68" spans="1:12" ht="12.75">
      <c r="A68" s="1" t="s">
        <v>86</v>
      </c>
      <c r="B68" s="140">
        <v>0.00887941751021133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171">
        <f t="shared" si="2"/>
        <v>0</v>
      </c>
      <c r="J68" s="110">
        <f t="shared" si="4"/>
        <v>0</v>
      </c>
      <c r="K68" s="85">
        <f t="shared" si="5"/>
        <v>0</v>
      </c>
      <c r="L68" s="86">
        <f t="shared" si="3"/>
        <v>0</v>
      </c>
    </row>
    <row r="69" spans="1:12" ht="12.75">
      <c r="A69" s="1" t="s">
        <v>214</v>
      </c>
      <c r="B69" s="140">
        <v>0.07066888793047557</v>
      </c>
      <c r="C69" s="22">
        <v>0.053276505061267986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171">
        <f t="shared" si="2"/>
        <v>0.00887941751021133</v>
      </c>
      <c r="J69" s="110">
        <f t="shared" si="4"/>
        <v>0</v>
      </c>
      <c r="K69" s="85">
        <f t="shared" si="5"/>
        <v>0</v>
      </c>
      <c r="L69" s="86">
        <f t="shared" si="3"/>
        <v>0</v>
      </c>
    </row>
    <row r="70" spans="1:21" ht="12.75">
      <c r="A70" s="1" t="s">
        <v>87</v>
      </c>
      <c r="B70" s="140">
        <v>1.3417316649424624</v>
      </c>
      <c r="C70" s="22">
        <v>0.6393180607352158</v>
      </c>
      <c r="D70" s="22">
        <v>4.1798941798941796</v>
      </c>
      <c r="E70" s="22">
        <v>1.2631578947368423</v>
      </c>
      <c r="F70" s="22">
        <v>0.4736842105263159</v>
      </c>
      <c r="G70" s="22">
        <v>0.10526315789473686</v>
      </c>
      <c r="H70" s="22">
        <v>1</v>
      </c>
      <c r="I70" s="171">
        <f t="shared" si="2"/>
        <v>1.2768862506312153</v>
      </c>
      <c r="J70" s="110">
        <f t="shared" si="4"/>
        <v>1.1524358302776323</v>
      </c>
      <c r="K70" s="85">
        <f t="shared" si="5"/>
        <v>22</v>
      </c>
      <c r="L70" s="86">
        <f t="shared" si="3"/>
        <v>2</v>
      </c>
      <c r="O70">
        <v>19</v>
      </c>
      <c r="U70">
        <v>3</v>
      </c>
    </row>
    <row r="71" spans="1:26" ht="12.75">
      <c r="A71" s="1" t="s">
        <v>88</v>
      </c>
      <c r="B71" s="140">
        <v>0.22076393058456634</v>
      </c>
      <c r="C71" s="22">
        <v>0.3196590303676079</v>
      </c>
      <c r="D71" s="22">
        <v>0.7936507936507936</v>
      </c>
      <c r="E71" s="22">
        <v>0.736842105263158</v>
      </c>
      <c r="F71" s="22">
        <v>1.7894736842105265</v>
      </c>
      <c r="G71" s="22">
        <v>3.7368421052631584</v>
      </c>
      <c r="H71" s="22">
        <v>2.210526315789474</v>
      </c>
      <c r="I71" s="171">
        <f t="shared" si="2"/>
        <v>1.5978323390907863</v>
      </c>
      <c r="J71" s="110">
        <f t="shared" si="4"/>
        <v>0.5238344683080147</v>
      </c>
      <c r="K71" s="85">
        <f t="shared" si="5"/>
        <v>10</v>
      </c>
      <c r="L71" s="86">
        <f t="shared" si="3"/>
        <v>1</v>
      </c>
      <c r="Z71">
        <v>10</v>
      </c>
    </row>
    <row r="72" spans="1:12" ht="12.75">
      <c r="A72" s="1" t="s">
        <v>89</v>
      </c>
      <c r="B72" s="140">
        <v>0.026638252530633993</v>
      </c>
      <c r="C72" s="22">
        <v>0</v>
      </c>
      <c r="D72" s="22">
        <v>0</v>
      </c>
      <c r="E72" s="22">
        <v>0</v>
      </c>
      <c r="F72" s="22">
        <v>0.21052631578947373</v>
      </c>
      <c r="G72" s="22">
        <v>0</v>
      </c>
      <c r="H72" s="22">
        <v>0</v>
      </c>
      <c r="I72" s="171">
        <f aca="true" t="shared" si="6" ref="I72:I135">(C72+D72+E72+F72+G72+H72)/6</f>
        <v>0.03508771929824562</v>
      </c>
      <c r="J72" s="110">
        <f t="shared" si="4"/>
        <v>0</v>
      </c>
      <c r="K72" s="85">
        <f t="shared" si="5"/>
        <v>0</v>
      </c>
      <c r="L72" s="86">
        <f t="shared" si="3"/>
        <v>0</v>
      </c>
    </row>
    <row r="73" spans="1:15" ht="12.75">
      <c r="A73" s="1" t="s">
        <v>90</v>
      </c>
      <c r="B73" s="140">
        <v>0.008818342151675485</v>
      </c>
      <c r="C73" s="22">
        <v>0</v>
      </c>
      <c r="D73" s="22">
        <v>0</v>
      </c>
      <c r="E73" s="22">
        <v>0</v>
      </c>
      <c r="F73" s="22">
        <v>0.21052631578947373</v>
      </c>
      <c r="G73" s="22">
        <v>0.10526315789473686</v>
      </c>
      <c r="H73" s="22">
        <v>0</v>
      </c>
      <c r="I73" s="171">
        <f t="shared" si="6"/>
        <v>0.05263157894736844</v>
      </c>
      <c r="J73" s="110">
        <f aca="true" t="shared" si="7" ref="J73:J105">K73*10/$K$4</f>
        <v>0.47145102147721324</v>
      </c>
      <c r="K73" s="85">
        <f aca="true" t="shared" si="8" ref="K73:K105">SUM(M73:AB73)</f>
        <v>9</v>
      </c>
      <c r="L73" s="86">
        <f t="shared" si="3"/>
        <v>3</v>
      </c>
      <c r="M73">
        <v>7</v>
      </c>
      <c r="N73">
        <v>1</v>
      </c>
      <c r="O73">
        <v>1</v>
      </c>
    </row>
    <row r="74" spans="1:26" ht="12.75">
      <c r="A74" s="1" t="s">
        <v>91</v>
      </c>
      <c r="B74" s="140">
        <v>0.15873015873015872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0.10526315789473686</v>
      </c>
      <c r="I74" s="171">
        <f t="shared" si="6"/>
        <v>0.01754385964912281</v>
      </c>
      <c r="J74" s="110">
        <f t="shared" si="7"/>
        <v>0.10476689366160295</v>
      </c>
      <c r="K74" s="85">
        <f t="shared" si="8"/>
        <v>2</v>
      </c>
      <c r="L74" s="86">
        <f t="shared" si="3"/>
        <v>1</v>
      </c>
      <c r="Z74">
        <v>2</v>
      </c>
    </row>
    <row r="75" spans="1:20" ht="12.75">
      <c r="A75" s="1" t="s">
        <v>92</v>
      </c>
      <c r="B75" s="140">
        <v>0.026455026455026454</v>
      </c>
      <c r="C75" s="22">
        <v>0.053276505061267986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171">
        <f t="shared" si="6"/>
        <v>0.00887941751021133</v>
      </c>
      <c r="J75" s="110">
        <f t="shared" si="7"/>
        <v>0.10476689366160295</v>
      </c>
      <c r="K75" s="85">
        <f t="shared" si="8"/>
        <v>2</v>
      </c>
      <c r="L75" s="86">
        <f t="shared" si="3"/>
        <v>2</v>
      </c>
      <c r="S75">
        <v>1</v>
      </c>
      <c r="T75">
        <v>1</v>
      </c>
    </row>
    <row r="76" spans="1:12" ht="12.75">
      <c r="A76" s="1" t="s">
        <v>93</v>
      </c>
      <c r="B76" s="140">
        <v>0.008818342151675485</v>
      </c>
      <c r="C76" s="22">
        <v>0.10655301012253597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171">
        <f t="shared" si="6"/>
        <v>0.01775883502042266</v>
      </c>
      <c r="J76" s="110">
        <f t="shared" si="7"/>
        <v>0</v>
      </c>
      <c r="K76" s="85">
        <f t="shared" si="8"/>
        <v>0</v>
      </c>
      <c r="L76" s="86">
        <f t="shared" si="3"/>
        <v>0</v>
      </c>
    </row>
    <row r="77" spans="1:12" ht="12.75">
      <c r="A77" s="1" t="s">
        <v>198</v>
      </c>
      <c r="B77" s="140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171">
        <f t="shared" si="6"/>
        <v>0</v>
      </c>
      <c r="J77" s="110">
        <f t="shared" si="7"/>
        <v>0</v>
      </c>
      <c r="K77" s="85">
        <f t="shared" si="8"/>
        <v>0</v>
      </c>
      <c r="L77" s="86">
        <f t="shared" si="3"/>
        <v>0</v>
      </c>
    </row>
    <row r="78" spans="1:12" ht="12.75">
      <c r="A78" s="1" t="s">
        <v>94</v>
      </c>
      <c r="B78" s="140">
        <v>0.06172839506172839</v>
      </c>
      <c r="C78" s="22">
        <v>0.053276505061267986</v>
      </c>
      <c r="D78" s="22">
        <v>0.05291005291005291</v>
      </c>
      <c r="E78" s="22">
        <v>0</v>
      </c>
      <c r="F78" s="22">
        <v>0.05263157894736843</v>
      </c>
      <c r="G78" s="22">
        <v>0</v>
      </c>
      <c r="H78" s="22">
        <v>0</v>
      </c>
      <c r="I78" s="171">
        <f t="shared" si="6"/>
        <v>0.026469689486448223</v>
      </c>
      <c r="J78" s="110">
        <f t="shared" si="7"/>
        <v>0</v>
      </c>
      <c r="K78" s="85">
        <f t="shared" si="8"/>
        <v>0</v>
      </c>
      <c r="L78" s="86">
        <f aca="true" t="shared" si="9" ref="L78:L145">COUNTA(M78:AB78)</f>
        <v>0</v>
      </c>
    </row>
    <row r="79" spans="1:12" ht="12.75">
      <c r="A79" s="1" t="s">
        <v>95</v>
      </c>
      <c r="B79" s="140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171">
        <f t="shared" si="6"/>
        <v>0</v>
      </c>
      <c r="J79" s="110">
        <f t="shared" si="7"/>
        <v>0</v>
      </c>
      <c r="K79" s="85">
        <f t="shared" si="8"/>
        <v>0</v>
      </c>
      <c r="L79" s="86">
        <f t="shared" si="9"/>
        <v>0</v>
      </c>
    </row>
    <row r="80" spans="1:12" ht="12.75">
      <c r="A80" s="1" t="s">
        <v>96</v>
      </c>
      <c r="B80" s="140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171">
        <f t="shared" si="6"/>
        <v>0</v>
      </c>
      <c r="J80" s="110">
        <f t="shared" si="7"/>
        <v>0</v>
      </c>
      <c r="K80" s="85">
        <f t="shared" si="8"/>
        <v>0</v>
      </c>
      <c r="L80" s="86">
        <f t="shared" si="9"/>
        <v>0</v>
      </c>
    </row>
    <row r="81" spans="1:12" ht="12.75">
      <c r="A81" s="1" t="s">
        <v>207</v>
      </c>
      <c r="B81" s="140">
        <v>0</v>
      </c>
      <c r="C81" s="22">
        <v>0</v>
      </c>
      <c r="D81" s="22">
        <v>0.05291005291005291</v>
      </c>
      <c r="E81" s="22">
        <v>0</v>
      </c>
      <c r="F81" s="22">
        <v>0</v>
      </c>
      <c r="G81" s="22">
        <v>0</v>
      </c>
      <c r="H81" s="22">
        <v>0</v>
      </c>
      <c r="I81" s="171">
        <f t="shared" si="6"/>
        <v>0.008818342151675485</v>
      </c>
      <c r="J81" s="110">
        <f t="shared" si="7"/>
        <v>0</v>
      </c>
      <c r="K81" s="85">
        <f t="shared" si="8"/>
        <v>0</v>
      </c>
      <c r="L81" s="86">
        <f t="shared" si="9"/>
        <v>0</v>
      </c>
    </row>
    <row r="82" spans="1:16" ht="12.75">
      <c r="A82" s="1" t="s">
        <v>268</v>
      </c>
      <c r="B82" s="140">
        <v>0.01775883502042266</v>
      </c>
      <c r="C82" s="22">
        <v>0.053276505061267986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171">
        <f t="shared" si="6"/>
        <v>0.00887941751021133</v>
      </c>
      <c r="J82" s="110">
        <f t="shared" si="7"/>
        <v>0.052383446830801476</v>
      </c>
      <c r="K82" s="85">
        <f t="shared" si="8"/>
        <v>1</v>
      </c>
      <c r="L82" s="86">
        <f>COUNTA(M82:AB82)</f>
        <v>1</v>
      </c>
      <c r="P82">
        <v>1</v>
      </c>
    </row>
    <row r="83" spans="1:28" ht="12.75">
      <c r="A83" s="1" t="s">
        <v>97</v>
      </c>
      <c r="B83" s="140">
        <v>0.07060781257193972</v>
      </c>
      <c r="C83" s="22">
        <v>0</v>
      </c>
      <c r="D83" s="22">
        <v>0.05291005291005291</v>
      </c>
      <c r="E83" s="22">
        <v>0.05263157894736843</v>
      </c>
      <c r="F83" s="22">
        <v>0.05263157894736843</v>
      </c>
      <c r="G83" s="22">
        <v>0</v>
      </c>
      <c r="H83" s="22">
        <v>0</v>
      </c>
      <c r="I83" s="171">
        <f t="shared" si="6"/>
        <v>0.026362201800798294</v>
      </c>
      <c r="J83" s="110">
        <f t="shared" si="7"/>
        <v>0.10476689366160295</v>
      </c>
      <c r="K83" s="85">
        <f t="shared" si="8"/>
        <v>2</v>
      </c>
      <c r="L83" s="86">
        <f t="shared" si="9"/>
        <v>2</v>
      </c>
      <c r="Y83">
        <v>1</v>
      </c>
      <c r="AB83">
        <v>1</v>
      </c>
    </row>
    <row r="84" spans="1:19" ht="12.75">
      <c r="A84" s="1" t="s">
        <v>98</v>
      </c>
      <c r="B84" s="140">
        <v>0.6891743457184764</v>
      </c>
      <c r="C84" s="22">
        <v>0.5860415556739478</v>
      </c>
      <c r="D84" s="22">
        <v>0.42328042328042326</v>
      </c>
      <c r="E84" s="22">
        <v>0.42105263157894746</v>
      </c>
      <c r="F84" s="22">
        <v>0.368421052631579</v>
      </c>
      <c r="G84" s="22">
        <v>0</v>
      </c>
      <c r="H84" s="22">
        <v>0.05263157894736843</v>
      </c>
      <c r="I84" s="171">
        <f t="shared" si="6"/>
        <v>0.308571207018711</v>
      </c>
      <c r="J84" s="110">
        <f t="shared" si="7"/>
        <v>0.10476689366160295</v>
      </c>
      <c r="K84" s="85">
        <f t="shared" si="8"/>
        <v>2</v>
      </c>
      <c r="L84" s="86">
        <f t="shared" si="9"/>
        <v>2</v>
      </c>
      <c r="N84">
        <v>1</v>
      </c>
      <c r="S84">
        <v>1</v>
      </c>
    </row>
    <row r="85" spans="1:28" ht="12.75">
      <c r="A85" s="1" t="s">
        <v>99</v>
      </c>
      <c r="B85" s="140">
        <v>9.34474596879143</v>
      </c>
      <c r="C85" s="22">
        <v>16.355887053809273</v>
      </c>
      <c r="D85" s="22">
        <v>14.973544973544973</v>
      </c>
      <c r="E85" s="22">
        <v>7.05263157894737</v>
      </c>
      <c r="F85" s="22">
        <v>11.36842105263158</v>
      </c>
      <c r="G85" s="22">
        <v>4.68421052631579</v>
      </c>
      <c r="H85" s="22">
        <v>2.210526315789474</v>
      </c>
      <c r="I85" s="171">
        <f t="shared" si="6"/>
        <v>9.440870250173075</v>
      </c>
      <c r="J85" s="110">
        <f t="shared" si="7"/>
        <v>12.205343111576743</v>
      </c>
      <c r="K85" s="85">
        <f t="shared" si="8"/>
        <v>233</v>
      </c>
      <c r="L85" s="86">
        <f t="shared" si="9"/>
        <v>16</v>
      </c>
      <c r="M85">
        <v>20</v>
      </c>
      <c r="N85">
        <v>9</v>
      </c>
      <c r="O85">
        <v>12</v>
      </c>
      <c r="P85">
        <v>19</v>
      </c>
      <c r="Q85">
        <v>9</v>
      </c>
      <c r="R85">
        <v>19</v>
      </c>
      <c r="S85">
        <v>13</v>
      </c>
      <c r="T85">
        <v>16</v>
      </c>
      <c r="U85">
        <v>15</v>
      </c>
      <c r="V85">
        <v>20</v>
      </c>
      <c r="W85">
        <v>10</v>
      </c>
      <c r="X85">
        <v>3</v>
      </c>
      <c r="Y85">
        <v>9</v>
      </c>
      <c r="Z85">
        <v>33</v>
      </c>
      <c r="AA85">
        <v>14</v>
      </c>
      <c r="AB85">
        <v>12</v>
      </c>
    </row>
    <row r="86" spans="1:19" ht="12.75">
      <c r="A86" s="1" t="s">
        <v>195</v>
      </c>
      <c r="B86" s="140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171">
        <f t="shared" si="6"/>
        <v>0</v>
      </c>
      <c r="J86" s="110">
        <f t="shared" si="7"/>
        <v>0.052383446830801476</v>
      </c>
      <c r="K86" s="85">
        <f t="shared" si="8"/>
        <v>1</v>
      </c>
      <c r="L86" s="86">
        <f t="shared" si="9"/>
        <v>1</v>
      </c>
      <c r="S86">
        <v>1</v>
      </c>
    </row>
    <row r="87" spans="1:25" ht="12.75">
      <c r="A87" s="1" t="s">
        <v>100</v>
      </c>
      <c r="B87" s="140">
        <v>0.141398851219487</v>
      </c>
      <c r="C87" s="22">
        <v>0.10655301012253597</v>
      </c>
      <c r="D87" s="22">
        <v>0.37037037037037035</v>
      </c>
      <c r="E87" s="22">
        <v>0</v>
      </c>
      <c r="F87" s="22">
        <v>0.10526315789473686</v>
      </c>
      <c r="G87" s="22">
        <v>0.05263157894736843</v>
      </c>
      <c r="H87" s="22">
        <v>0.05263157894736843</v>
      </c>
      <c r="I87" s="171">
        <f t="shared" si="6"/>
        <v>0.1145749493803967</v>
      </c>
      <c r="J87" s="110">
        <f t="shared" si="7"/>
        <v>0.10476689366160295</v>
      </c>
      <c r="K87" s="85">
        <f t="shared" si="8"/>
        <v>2</v>
      </c>
      <c r="L87" s="86">
        <f t="shared" si="9"/>
        <v>2</v>
      </c>
      <c r="P87">
        <v>1</v>
      </c>
      <c r="Y87">
        <v>1</v>
      </c>
    </row>
    <row r="88" spans="1:12" ht="12.75">
      <c r="A88" s="1" t="s">
        <v>101</v>
      </c>
      <c r="B88" s="140">
        <v>0.026638252530633993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171">
        <f t="shared" si="6"/>
        <v>0</v>
      </c>
      <c r="J88" s="110">
        <f t="shared" si="7"/>
        <v>0</v>
      </c>
      <c r="K88" s="85">
        <f t="shared" si="8"/>
        <v>0</v>
      </c>
      <c r="L88" s="86">
        <f t="shared" si="9"/>
        <v>0</v>
      </c>
    </row>
    <row r="89" spans="1:12" ht="12.75">
      <c r="A89" s="1" t="s">
        <v>199</v>
      </c>
      <c r="B89" s="140">
        <v>0.00887941751021133</v>
      </c>
      <c r="C89" s="22">
        <v>0</v>
      </c>
      <c r="D89" s="22">
        <v>0</v>
      </c>
      <c r="E89" s="22">
        <v>0.05263157894736843</v>
      </c>
      <c r="F89" s="22">
        <v>0</v>
      </c>
      <c r="G89" s="22">
        <v>0</v>
      </c>
      <c r="H89" s="22">
        <v>0.05263157894736843</v>
      </c>
      <c r="I89" s="171">
        <f t="shared" si="6"/>
        <v>0.01754385964912281</v>
      </c>
      <c r="J89" s="110">
        <f t="shared" si="7"/>
        <v>0</v>
      </c>
      <c r="K89" s="85">
        <f t="shared" si="8"/>
        <v>0</v>
      </c>
      <c r="L89" s="86">
        <f t="shared" si="9"/>
        <v>0</v>
      </c>
    </row>
    <row r="90" spans="1:12" ht="12.75">
      <c r="A90" s="1" t="s">
        <v>297</v>
      </c>
      <c r="B90" s="140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171">
        <f t="shared" si="6"/>
        <v>0</v>
      </c>
      <c r="J90" s="110">
        <f t="shared" si="7"/>
        <v>0</v>
      </c>
      <c r="K90" s="85">
        <f t="shared" si="8"/>
        <v>0</v>
      </c>
      <c r="L90" s="86">
        <f>COUNTA(M90:AB90)</f>
        <v>0</v>
      </c>
    </row>
    <row r="91" spans="1:12" ht="12.75">
      <c r="A91" s="1" t="s">
        <v>102</v>
      </c>
      <c r="B91" s="140">
        <v>0.04433601219252081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171">
        <f t="shared" si="6"/>
        <v>0</v>
      </c>
      <c r="J91" s="110">
        <f t="shared" si="7"/>
        <v>0</v>
      </c>
      <c r="K91" s="85">
        <f t="shared" si="8"/>
        <v>0</v>
      </c>
      <c r="L91" s="86">
        <f t="shared" si="9"/>
        <v>0</v>
      </c>
    </row>
    <row r="92" spans="1:12" ht="12.75">
      <c r="A92" s="1" t="s">
        <v>303</v>
      </c>
      <c r="B92" s="140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171">
        <f t="shared" si="6"/>
        <v>0</v>
      </c>
      <c r="J92" s="110">
        <f>K92*10/$K$4</f>
        <v>0</v>
      </c>
      <c r="K92" s="85">
        <f>SUM(M92:AB92)</f>
        <v>0</v>
      </c>
      <c r="L92" s="86">
        <f>COUNTA(M92:AB92)</f>
        <v>0</v>
      </c>
    </row>
    <row r="93" spans="1:12" ht="12.75">
      <c r="A93" s="1" t="s">
        <v>103</v>
      </c>
      <c r="B93" s="140">
        <v>0</v>
      </c>
      <c r="C93" s="22">
        <v>0</v>
      </c>
      <c r="D93" s="22">
        <v>0</v>
      </c>
      <c r="E93" s="22">
        <v>0.05263157894736843</v>
      </c>
      <c r="F93" s="22">
        <v>0</v>
      </c>
      <c r="G93" s="22">
        <v>0</v>
      </c>
      <c r="H93" s="22">
        <v>0.05263157894736843</v>
      </c>
      <c r="I93" s="171">
        <f t="shared" si="6"/>
        <v>0.01754385964912281</v>
      </c>
      <c r="J93" s="110">
        <f t="shared" si="7"/>
        <v>0</v>
      </c>
      <c r="K93" s="85">
        <f t="shared" si="8"/>
        <v>0</v>
      </c>
      <c r="L93" s="86">
        <f t="shared" si="9"/>
        <v>0</v>
      </c>
    </row>
    <row r="94" spans="1:12" ht="12.75">
      <c r="A94" s="1" t="s">
        <v>104</v>
      </c>
      <c r="B94" s="140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171">
        <f t="shared" si="6"/>
        <v>0</v>
      </c>
      <c r="J94" s="110">
        <f t="shared" si="7"/>
        <v>0</v>
      </c>
      <c r="K94" s="85">
        <f t="shared" si="8"/>
        <v>0</v>
      </c>
      <c r="L94" s="86">
        <f t="shared" si="9"/>
        <v>0</v>
      </c>
    </row>
    <row r="95" spans="1:27" ht="12.75">
      <c r="A95" s="1" t="s">
        <v>105</v>
      </c>
      <c r="B95" s="140">
        <v>12.018399656474598</v>
      </c>
      <c r="C95" s="22">
        <v>4.262120404901439</v>
      </c>
      <c r="D95" s="22">
        <v>2.2222222222222223</v>
      </c>
      <c r="E95" s="22">
        <v>2.6315789473684212</v>
      </c>
      <c r="F95" s="22">
        <v>2.947368421052632</v>
      </c>
      <c r="G95" s="22">
        <v>6.157894736842106</v>
      </c>
      <c r="H95" s="22">
        <v>27.842105263157897</v>
      </c>
      <c r="I95" s="171">
        <f t="shared" si="6"/>
        <v>7.677214999257454</v>
      </c>
      <c r="J95" s="110">
        <f t="shared" si="7"/>
        <v>8.014667365112626</v>
      </c>
      <c r="K95" s="85">
        <f t="shared" si="8"/>
        <v>153</v>
      </c>
      <c r="L95" s="86">
        <f t="shared" si="9"/>
        <v>10</v>
      </c>
      <c r="O95">
        <v>13</v>
      </c>
      <c r="P95">
        <v>1</v>
      </c>
      <c r="R95">
        <v>17</v>
      </c>
      <c r="S95">
        <v>18</v>
      </c>
      <c r="T95">
        <v>2</v>
      </c>
      <c r="V95">
        <v>1</v>
      </c>
      <c r="W95">
        <v>23</v>
      </c>
      <c r="Y95">
        <v>60</v>
      </c>
      <c r="Z95">
        <v>17</v>
      </c>
      <c r="AA95">
        <v>1</v>
      </c>
    </row>
    <row r="96" spans="1:27" ht="12.75">
      <c r="A96" s="1" t="s">
        <v>106</v>
      </c>
      <c r="B96" s="140">
        <v>0.09730714046110955</v>
      </c>
      <c r="C96" s="22">
        <v>0.3196590303676079</v>
      </c>
      <c r="D96" s="22">
        <v>0.5291005291005291</v>
      </c>
      <c r="E96" s="22">
        <v>0</v>
      </c>
      <c r="F96" s="22">
        <v>0.10526315789473686</v>
      </c>
      <c r="G96" s="22">
        <v>0.10526315789473686</v>
      </c>
      <c r="H96" s="22">
        <v>0.26315789473684215</v>
      </c>
      <c r="I96" s="171">
        <f t="shared" si="6"/>
        <v>0.2204072949990755</v>
      </c>
      <c r="J96" s="110">
        <f t="shared" si="7"/>
        <v>0.6286013619696177</v>
      </c>
      <c r="K96" s="85">
        <f t="shared" si="8"/>
        <v>12</v>
      </c>
      <c r="L96" s="86">
        <f t="shared" si="9"/>
        <v>4</v>
      </c>
      <c r="O96">
        <v>1</v>
      </c>
      <c r="R96">
        <v>7</v>
      </c>
      <c r="X96">
        <v>1</v>
      </c>
      <c r="AA96">
        <v>3</v>
      </c>
    </row>
    <row r="97" spans="1:28" ht="12.75">
      <c r="A97" s="1" t="s">
        <v>107</v>
      </c>
      <c r="B97" s="140">
        <v>1.690410886823602</v>
      </c>
      <c r="C97" s="22">
        <v>2.2908897176345233</v>
      </c>
      <c r="D97" s="22">
        <v>0.15873015873015872</v>
      </c>
      <c r="E97" s="22">
        <v>1.4210526315789476</v>
      </c>
      <c r="F97" s="22">
        <v>0.8421052631578949</v>
      </c>
      <c r="G97" s="22">
        <v>1.0526315789473686</v>
      </c>
      <c r="H97" s="22">
        <v>3.3684210526315796</v>
      </c>
      <c r="I97" s="171">
        <f t="shared" si="6"/>
        <v>1.5223050671134122</v>
      </c>
      <c r="J97" s="110">
        <f t="shared" si="7"/>
        <v>5.133577789418545</v>
      </c>
      <c r="K97" s="85">
        <f t="shared" si="8"/>
        <v>98</v>
      </c>
      <c r="L97" s="86">
        <f t="shared" si="9"/>
        <v>16</v>
      </c>
      <c r="M97">
        <v>5</v>
      </c>
      <c r="N97">
        <v>1</v>
      </c>
      <c r="O97">
        <v>21</v>
      </c>
      <c r="P97">
        <v>5</v>
      </c>
      <c r="Q97">
        <v>10</v>
      </c>
      <c r="R97">
        <v>1</v>
      </c>
      <c r="S97">
        <v>7</v>
      </c>
      <c r="T97">
        <v>12</v>
      </c>
      <c r="U97">
        <v>5</v>
      </c>
      <c r="V97">
        <v>2</v>
      </c>
      <c r="W97">
        <v>3</v>
      </c>
      <c r="X97">
        <v>2</v>
      </c>
      <c r="Y97">
        <v>7</v>
      </c>
      <c r="Z97">
        <v>9</v>
      </c>
      <c r="AA97">
        <v>6</v>
      </c>
      <c r="AB97">
        <v>2</v>
      </c>
    </row>
    <row r="98" spans="1:26" ht="12.75">
      <c r="A98" s="1" t="s">
        <v>108</v>
      </c>
      <c r="B98" s="140">
        <v>0.07066888793047556</v>
      </c>
      <c r="C98" s="22">
        <v>0.053276505061267986</v>
      </c>
      <c r="D98" s="22">
        <v>0</v>
      </c>
      <c r="E98" s="22">
        <v>0.10526315789473686</v>
      </c>
      <c r="F98" s="22">
        <v>0</v>
      </c>
      <c r="G98" s="22">
        <v>0.05263157894736843</v>
      </c>
      <c r="H98" s="22">
        <v>0.15789473684210528</v>
      </c>
      <c r="I98" s="171">
        <f t="shared" si="6"/>
        <v>0.06151099645757976</v>
      </c>
      <c r="J98" s="110">
        <f t="shared" si="7"/>
        <v>0.10476689366160295</v>
      </c>
      <c r="K98" s="85">
        <f t="shared" si="8"/>
        <v>2</v>
      </c>
      <c r="L98" s="86">
        <f t="shared" si="9"/>
        <v>2</v>
      </c>
      <c r="Q98">
        <v>1</v>
      </c>
      <c r="Z98">
        <v>1</v>
      </c>
    </row>
    <row r="99" spans="1:28" ht="12.75">
      <c r="A99" s="1" t="s">
        <v>109</v>
      </c>
      <c r="B99" s="140">
        <v>0.5651678773681971</v>
      </c>
      <c r="C99" s="22">
        <v>0.21310602024507194</v>
      </c>
      <c r="D99" s="22">
        <v>0.05291005291005291</v>
      </c>
      <c r="E99" s="22">
        <v>1.9473684210526319</v>
      </c>
      <c r="F99" s="22">
        <v>0.31578947368421056</v>
      </c>
      <c r="G99" s="22">
        <v>0.4736842105263159</v>
      </c>
      <c r="H99" s="22">
        <v>1.6315789473684212</v>
      </c>
      <c r="I99" s="171">
        <f t="shared" si="6"/>
        <v>0.7724061876311175</v>
      </c>
      <c r="J99" s="110">
        <f t="shared" si="7"/>
        <v>1.0476689366160294</v>
      </c>
      <c r="K99" s="85">
        <f t="shared" si="8"/>
        <v>20</v>
      </c>
      <c r="L99" s="86">
        <f t="shared" si="9"/>
        <v>9</v>
      </c>
      <c r="N99">
        <v>1</v>
      </c>
      <c r="O99">
        <v>6</v>
      </c>
      <c r="Q99">
        <v>3</v>
      </c>
      <c r="S99">
        <v>2</v>
      </c>
      <c r="V99">
        <v>1</v>
      </c>
      <c r="W99">
        <v>3</v>
      </c>
      <c r="Y99">
        <v>1</v>
      </c>
      <c r="Z99">
        <v>2</v>
      </c>
      <c r="AB99">
        <v>1</v>
      </c>
    </row>
    <row r="100" spans="1:28" ht="12.75">
      <c r="A100" s="1" t="s">
        <v>110</v>
      </c>
      <c r="B100" s="140">
        <v>16.0650837812976</v>
      </c>
      <c r="C100" s="22">
        <v>35.69525839104955</v>
      </c>
      <c r="D100" s="22">
        <v>20.8994708994709</v>
      </c>
      <c r="E100" s="22">
        <v>8.631578947368423</v>
      </c>
      <c r="F100" s="22">
        <v>10.789473684210527</v>
      </c>
      <c r="G100" s="22">
        <v>12.526315789473687</v>
      </c>
      <c r="H100" s="22">
        <v>30.21052631578948</v>
      </c>
      <c r="I100" s="171">
        <f t="shared" si="6"/>
        <v>19.792104004560425</v>
      </c>
      <c r="J100" s="110">
        <f t="shared" si="7"/>
        <v>51.49292823467785</v>
      </c>
      <c r="K100" s="85">
        <f t="shared" si="8"/>
        <v>983</v>
      </c>
      <c r="L100" s="86">
        <f t="shared" si="9"/>
        <v>16</v>
      </c>
      <c r="M100">
        <v>66</v>
      </c>
      <c r="N100">
        <v>10</v>
      </c>
      <c r="O100">
        <v>21</v>
      </c>
      <c r="P100">
        <v>53</v>
      </c>
      <c r="Q100">
        <v>39</v>
      </c>
      <c r="R100">
        <v>57</v>
      </c>
      <c r="S100">
        <v>28</v>
      </c>
      <c r="T100">
        <v>57</v>
      </c>
      <c r="U100">
        <v>27</v>
      </c>
      <c r="V100">
        <v>104</v>
      </c>
      <c r="W100">
        <v>61</v>
      </c>
      <c r="X100">
        <v>37</v>
      </c>
      <c r="Y100">
        <v>59</v>
      </c>
      <c r="Z100">
        <v>181</v>
      </c>
      <c r="AA100">
        <v>126</v>
      </c>
      <c r="AB100">
        <v>57</v>
      </c>
    </row>
    <row r="101" spans="1:28" ht="12.75">
      <c r="A101" s="1" t="s">
        <v>111</v>
      </c>
      <c r="B101" s="140">
        <v>33.391228075120814</v>
      </c>
      <c r="C101" s="22">
        <v>25.199786893979756</v>
      </c>
      <c r="D101" s="22">
        <v>5.026455026455026</v>
      </c>
      <c r="E101" s="22">
        <v>16.894736842105267</v>
      </c>
      <c r="F101" s="22">
        <v>11.105263157894738</v>
      </c>
      <c r="G101" s="22">
        <v>13.578947368421055</v>
      </c>
      <c r="H101" s="22">
        <v>116.94736842105264</v>
      </c>
      <c r="I101" s="171">
        <f t="shared" si="6"/>
        <v>31.458759618318084</v>
      </c>
      <c r="J101" s="110">
        <f t="shared" si="7"/>
        <v>20.848611838658986</v>
      </c>
      <c r="K101" s="85">
        <f t="shared" si="8"/>
        <v>398</v>
      </c>
      <c r="L101" s="86">
        <f t="shared" si="9"/>
        <v>14</v>
      </c>
      <c r="N101">
        <v>9</v>
      </c>
      <c r="O101">
        <v>5</v>
      </c>
      <c r="P101">
        <v>5</v>
      </c>
      <c r="Q101">
        <v>77</v>
      </c>
      <c r="R101">
        <v>7</v>
      </c>
      <c r="S101">
        <v>2</v>
      </c>
      <c r="T101">
        <v>156</v>
      </c>
      <c r="U101">
        <v>1</v>
      </c>
      <c r="V101">
        <v>4</v>
      </c>
      <c r="X101">
        <v>1</v>
      </c>
      <c r="Y101">
        <v>31</v>
      </c>
      <c r="Z101">
        <v>83</v>
      </c>
      <c r="AA101">
        <v>13</v>
      </c>
      <c r="AB101">
        <v>4</v>
      </c>
    </row>
    <row r="102" spans="1:26" ht="12.75">
      <c r="A102" s="1" t="s">
        <v>112</v>
      </c>
      <c r="B102" s="140">
        <v>0.10618655797132089</v>
      </c>
      <c r="C102" s="22">
        <v>0.10655301012253597</v>
      </c>
      <c r="D102" s="22">
        <v>0</v>
      </c>
      <c r="E102" s="22">
        <v>0.15789473684210528</v>
      </c>
      <c r="F102" s="22">
        <v>0</v>
      </c>
      <c r="G102" s="22">
        <v>0.10526315789473686</v>
      </c>
      <c r="H102" s="22">
        <v>0.368421052631579</v>
      </c>
      <c r="I102" s="171">
        <f t="shared" si="6"/>
        <v>0.12302199291515951</v>
      </c>
      <c r="J102" s="110">
        <f t="shared" si="7"/>
        <v>0.31430068098480884</v>
      </c>
      <c r="K102" s="85">
        <f t="shared" si="8"/>
        <v>6</v>
      </c>
      <c r="L102" s="86">
        <f t="shared" si="9"/>
        <v>6</v>
      </c>
      <c r="O102">
        <v>1</v>
      </c>
      <c r="Q102">
        <v>1</v>
      </c>
      <c r="S102">
        <v>1</v>
      </c>
      <c r="W102">
        <v>1</v>
      </c>
      <c r="X102">
        <v>1</v>
      </c>
      <c r="Z102">
        <v>1</v>
      </c>
    </row>
    <row r="103" spans="1:20" ht="12.75">
      <c r="A103" s="1" t="s">
        <v>113</v>
      </c>
      <c r="B103" s="140">
        <v>0.08824449687529069</v>
      </c>
      <c r="C103" s="22">
        <v>0.10655301012253597</v>
      </c>
      <c r="D103" s="22">
        <v>0</v>
      </c>
      <c r="E103" s="22">
        <v>0.10526315789473686</v>
      </c>
      <c r="F103" s="22">
        <v>0</v>
      </c>
      <c r="G103" s="22">
        <v>0.10526315789473686</v>
      </c>
      <c r="H103" s="22">
        <v>1</v>
      </c>
      <c r="I103" s="171">
        <f t="shared" si="6"/>
        <v>0.21951322098533496</v>
      </c>
      <c r="J103" s="110">
        <f t="shared" si="7"/>
        <v>0.15715034049240442</v>
      </c>
      <c r="K103" s="85">
        <f t="shared" si="8"/>
        <v>3</v>
      </c>
      <c r="L103" s="86">
        <f t="shared" si="9"/>
        <v>3</v>
      </c>
      <c r="M103">
        <v>1</v>
      </c>
      <c r="O103">
        <v>1</v>
      </c>
      <c r="T103">
        <v>1</v>
      </c>
    </row>
    <row r="104" spans="1:12" ht="12.75">
      <c r="A104" s="1" t="s">
        <v>114</v>
      </c>
      <c r="B104" s="140">
        <v>0.0265161018135623</v>
      </c>
      <c r="C104" s="22">
        <v>0.10655301012253597</v>
      </c>
      <c r="D104" s="22">
        <v>0.05291005291005291</v>
      </c>
      <c r="E104" s="22">
        <v>0</v>
      </c>
      <c r="F104" s="22">
        <v>0</v>
      </c>
      <c r="G104" s="22">
        <v>0</v>
      </c>
      <c r="H104" s="22">
        <v>0.4736842105263159</v>
      </c>
      <c r="I104" s="171">
        <f t="shared" si="6"/>
        <v>0.10552454559315079</v>
      </c>
      <c r="J104" s="110">
        <f t="shared" si="7"/>
        <v>0</v>
      </c>
      <c r="K104" s="85">
        <f t="shared" si="8"/>
        <v>0</v>
      </c>
      <c r="L104" s="86">
        <f t="shared" si="9"/>
        <v>0</v>
      </c>
    </row>
    <row r="105" spans="1:26" ht="12.75">
      <c r="A105" s="1" t="s">
        <v>115</v>
      </c>
      <c r="B105" s="140">
        <v>0.03527336860670194</v>
      </c>
      <c r="C105" s="22">
        <v>0.053276505061267986</v>
      </c>
      <c r="D105" s="22">
        <v>0</v>
      </c>
      <c r="E105" s="22">
        <v>0.05263157894736843</v>
      </c>
      <c r="F105" s="22">
        <v>0</v>
      </c>
      <c r="G105" s="22">
        <v>0.10526315789473686</v>
      </c>
      <c r="H105" s="22">
        <v>0</v>
      </c>
      <c r="I105" s="171">
        <f t="shared" si="6"/>
        <v>0.03519520698389555</v>
      </c>
      <c r="J105" s="110">
        <f t="shared" si="7"/>
        <v>0.052383446830801476</v>
      </c>
      <c r="K105" s="85">
        <f t="shared" si="8"/>
        <v>1</v>
      </c>
      <c r="L105" s="86">
        <f t="shared" si="9"/>
        <v>1</v>
      </c>
      <c r="Z105">
        <v>1</v>
      </c>
    </row>
    <row r="106" spans="1:24" ht="12.75">
      <c r="A106" s="1" t="s">
        <v>308</v>
      </c>
      <c r="B106" s="140">
        <v>0</v>
      </c>
      <c r="C106" s="22">
        <v>0</v>
      </c>
      <c r="D106" s="22">
        <v>0</v>
      </c>
      <c r="E106" s="22">
        <v>0.10526315789473686</v>
      </c>
      <c r="F106" s="22">
        <v>0</v>
      </c>
      <c r="G106" s="22">
        <v>0</v>
      </c>
      <c r="H106" s="22">
        <v>0</v>
      </c>
      <c r="I106" s="171">
        <f t="shared" si="6"/>
        <v>0.01754385964912281</v>
      </c>
      <c r="J106" s="110">
        <f>K106*10/$K$4</f>
        <v>0.10476689366160295</v>
      </c>
      <c r="K106" s="85">
        <f>SUM(M106:AB106)</f>
        <v>2</v>
      </c>
      <c r="L106" s="86">
        <f>COUNTA(M106:AB106)</f>
        <v>2</v>
      </c>
      <c r="T106">
        <v>1</v>
      </c>
      <c r="X106">
        <v>1</v>
      </c>
    </row>
    <row r="107" spans="1:28" ht="12.75">
      <c r="A107" s="1" t="s">
        <v>116</v>
      </c>
      <c r="B107" s="140">
        <v>14.855697720197808</v>
      </c>
      <c r="C107" s="22">
        <v>16.782099094299415</v>
      </c>
      <c r="D107" s="22">
        <v>10.899470899470899</v>
      </c>
      <c r="E107" s="22">
        <v>15.36842105263158</v>
      </c>
      <c r="F107" s="22">
        <v>6.631578947368422</v>
      </c>
      <c r="G107" s="22">
        <v>26.052631578947373</v>
      </c>
      <c r="H107" s="22">
        <v>14.684210526315791</v>
      </c>
      <c r="I107" s="171">
        <f t="shared" si="6"/>
        <v>15.069735349838915</v>
      </c>
      <c r="J107" s="110">
        <f aca="true" t="shared" si="10" ref="J107:J138">K107*10/$K$4</f>
        <v>20.53431115767418</v>
      </c>
      <c r="K107" s="85">
        <f aca="true" t="shared" si="11" ref="K107:K138">SUM(M107:AB107)</f>
        <v>392</v>
      </c>
      <c r="L107" s="86">
        <f t="shared" si="9"/>
        <v>16</v>
      </c>
      <c r="M107">
        <v>8</v>
      </c>
      <c r="N107">
        <v>32</v>
      </c>
      <c r="O107">
        <v>50</v>
      </c>
      <c r="P107">
        <v>14</v>
      </c>
      <c r="Q107">
        <v>4</v>
      </c>
      <c r="R107">
        <v>7</v>
      </c>
      <c r="S107">
        <v>35</v>
      </c>
      <c r="T107">
        <v>38</v>
      </c>
      <c r="U107">
        <v>51</v>
      </c>
      <c r="V107">
        <v>7</v>
      </c>
      <c r="W107">
        <v>32</v>
      </c>
      <c r="X107">
        <v>38</v>
      </c>
      <c r="Y107">
        <v>22</v>
      </c>
      <c r="Z107">
        <v>29</v>
      </c>
      <c r="AA107">
        <v>14</v>
      </c>
      <c r="AB107">
        <v>11</v>
      </c>
    </row>
    <row r="108" spans="1:20" ht="12.75">
      <c r="A108" s="1" t="s">
        <v>117</v>
      </c>
      <c r="B108" s="140">
        <v>0.4238911768657818</v>
      </c>
      <c r="C108" s="22">
        <v>0.37293553542887586</v>
      </c>
      <c r="D108" s="22">
        <v>0.47619047619047616</v>
      </c>
      <c r="E108" s="22">
        <v>0</v>
      </c>
      <c r="F108" s="22">
        <v>0.05263157894736843</v>
      </c>
      <c r="G108" s="22">
        <v>0</v>
      </c>
      <c r="H108" s="22">
        <v>0</v>
      </c>
      <c r="I108" s="171">
        <f t="shared" si="6"/>
        <v>0.15029293176112007</v>
      </c>
      <c r="J108" s="110">
        <f t="shared" si="10"/>
        <v>0.15715034049240442</v>
      </c>
      <c r="K108" s="85">
        <f t="shared" si="11"/>
        <v>3</v>
      </c>
      <c r="L108" s="86">
        <f t="shared" si="9"/>
        <v>1</v>
      </c>
      <c r="T108">
        <v>3</v>
      </c>
    </row>
    <row r="109" spans="1:28" ht="12.75">
      <c r="A109" s="1" t="s">
        <v>118</v>
      </c>
      <c r="B109" s="140">
        <v>2.3669802181611805</v>
      </c>
      <c r="C109" s="22">
        <v>2.0777836973894512</v>
      </c>
      <c r="D109" s="22">
        <v>1.6402116402116402</v>
      </c>
      <c r="E109" s="22">
        <v>2.210526315789474</v>
      </c>
      <c r="F109" s="22">
        <v>0.7894736842105264</v>
      </c>
      <c r="G109" s="22">
        <v>3.315789473684211</v>
      </c>
      <c r="H109" s="22">
        <v>2.1578947368421058</v>
      </c>
      <c r="I109" s="171">
        <f t="shared" si="6"/>
        <v>2.031946591354568</v>
      </c>
      <c r="J109" s="110">
        <f t="shared" si="10"/>
        <v>2.0429544264012574</v>
      </c>
      <c r="K109" s="85">
        <f t="shared" si="11"/>
        <v>39</v>
      </c>
      <c r="L109" s="86">
        <f t="shared" si="9"/>
        <v>3</v>
      </c>
      <c r="R109">
        <v>1</v>
      </c>
      <c r="S109">
        <v>34</v>
      </c>
      <c r="AB109">
        <v>4</v>
      </c>
    </row>
    <row r="110" spans="1:28" ht="12.75">
      <c r="A110" s="1" t="s">
        <v>119</v>
      </c>
      <c r="B110" s="140">
        <v>3.621688893399069</v>
      </c>
      <c r="C110" s="22">
        <v>1.6515716568993075</v>
      </c>
      <c r="D110" s="22">
        <v>3.544973544973545</v>
      </c>
      <c r="E110" s="22">
        <v>1.2631578947368423</v>
      </c>
      <c r="F110" s="22">
        <v>2.8947368421052637</v>
      </c>
      <c r="G110" s="22">
        <v>0.9473684210526317</v>
      </c>
      <c r="H110" s="22">
        <v>1.3684210526315792</v>
      </c>
      <c r="I110" s="171">
        <f t="shared" si="6"/>
        <v>1.9450382353998616</v>
      </c>
      <c r="J110" s="110">
        <f t="shared" si="10"/>
        <v>0.890518596123625</v>
      </c>
      <c r="K110" s="85">
        <f t="shared" si="11"/>
        <v>17</v>
      </c>
      <c r="L110" s="86">
        <f t="shared" si="9"/>
        <v>8</v>
      </c>
      <c r="M110">
        <v>2</v>
      </c>
      <c r="O110">
        <v>4</v>
      </c>
      <c r="Q110">
        <v>3</v>
      </c>
      <c r="S110">
        <v>2</v>
      </c>
      <c r="U110">
        <v>2</v>
      </c>
      <c r="W110">
        <v>1</v>
      </c>
      <c r="Y110">
        <v>1</v>
      </c>
      <c r="AB110">
        <v>2</v>
      </c>
    </row>
    <row r="111" spans="1:12" ht="12.75">
      <c r="A111" s="1" t="s">
        <v>200</v>
      </c>
      <c r="B111" s="140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171">
        <f t="shared" si="6"/>
        <v>0</v>
      </c>
      <c r="J111" s="110">
        <f t="shared" si="10"/>
        <v>0</v>
      </c>
      <c r="K111" s="85">
        <f t="shared" si="11"/>
        <v>0</v>
      </c>
      <c r="L111" s="86">
        <f t="shared" si="9"/>
        <v>0</v>
      </c>
    </row>
    <row r="112" spans="1:26" ht="12.75">
      <c r="A112" s="1" t="s">
        <v>120</v>
      </c>
      <c r="B112" s="140">
        <v>1.1396426997563565</v>
      </c>
      <c r="C112" s="22">
        <v>1.1720831113478956</v>
      </c>
      <c r="D112" s="22">
        <v>0.8465608465608465</v>
      </c>
      <c r="E112" s="22">
        <v>0.05263157894736843</v>
      </c>
      <c r="F112" s="22">
        <v>0.6315789473684211</v>
      </c>
      <c r="G112" s="22">
        <v>0.42105263157894746</v>
      </c>
      <c r="H112" s="22">
        <v>0.736842105263158</v>
      </c>
      <c r="I112" s="171">
        <f t="shared" si="6"/>
        <v>0.6434582035111062</v>
      </c>
      <c r="J112" s="110">
        <f t="shared" si="10"/>
        <v>0.36668412781561033</v>
      </c>
      <c r="K112" s="85">
        <f t="shared" si="11"/>
        <v>7</v>
      </c>
      <c r="L112" s="86">
        <f t="shared" si="9"/>
        <v>2</v>
      </c>
      <c r="W112">
        <v>3</v>
      </c>
      <c r="Z112">
        <v>4</v>
      </c>
    </row>
    <row r="113" spans="1:28" ht="12.75">
      <c r="A113" s="1" t="s">
        <v>121</v>
      </c>
      <c r="B113" s="140">
        <v>5.290126745463275</v>
      </c>
      <c r="C113" s="22">
        <v>4.421949920085242</v>
      </c>
      <c r="D113" s="22">
        <v>3.1746031746031744</v>
      </c>
      <c r="E113" s="22">
        <v>3.578947368421053</v>
      </c>
      <c r="F113" s="22">
        <v>4.157894736842106</v>
      </c>
      <c r="G113" s="22">
        <v>2.5263157894736845</v>
      </c>
      <c r="H113" s="22">
        <v>2.2631578947368425</v>
      </c>
      <c r="I113" s="171">
        <f t="shared" si="6"/>
        <v>3.353811480693684</v>
      </c>
      <c r="J113" s="110">
        <f t="shared" si="10"/>
        <v>5.238344683080148</v>
      </c>
      <c r="K113" s="85">
        <f t="shared" si="11"/>
        <v>100</v>
      </c>
      <c r="L113" s="86">
        <f t="shared" si="9"/>
        <v>16</v>
      </c>
      <c r="M113">
        <v>10</v>
      </c>
      <c r="N113">
        <v>6</v>
      </c>
      <c r="O113">
        <v>11</v>
      </c>
      <c r="P113">
        <v>5</v>
      </c>
      <c r="Q113">
        <v>5</v>
      </c>
      <c r="R113">
        <v>12</v>
      </c>
      <c r="S113">
        <v>3</v>
      </c>
      <c r="T113">
        <v>2</v>
      </c>
      <c r="U113">
        <v>5</v>
      </c>
      <c r="V113">
        <v>10</v>
      </c>
      <c r="W113">
        <v>12</v>
      </c>
      <c r="X113">
        <v>3</v>
      </c>
      <c r="Y113">
        <v>1</v>
      </c>
      <c r="Z113">
        <v>5</v>
      </c>
      <c r="AA113">
        <v>6</v>
      </c>
      <c r="AB113">
        <v>4</v>
      </c>
    </row>
    <row r="114" spans="1:28" ht="12.75">
      <c r="A114" s="1" t="s">
        <v>122</v>
      </c>
      <c r="B114" s="140">
        <v>97.27611887707786</v>
      </c>
      <c r="C114" s="22">
        <v>110.8151305274374</v>
      </c>
      <c r="D114" s="22">
        <v>108.46560846560847</v>
      </c>
      <c r="E114" s="22">
        <v>122.84210526315792</v>
      </c>
      <c r="F114" s="22">
        <v>146.26315789473688</v>
      </c>
      <c r="G114" s="22">
        <v>171.6842105263158</v>
      </c>
      <c r="H114" s="22">
        <v>101.94736842105264</v>
      </c>
      <c r="I114" s="171">
        <f t="shared" si="6"/>
        <v>127.0029301830515</v>
      </c>
      <c r="J114" s="110">
        <f t="shared" si="10"/>
        <v>140.54478784704034</v>
      </c>
      <c r="K114" s="85">
        <f t="shared" si="11"/>
        <v>2683</v>
      </c>
      <c r="L114" s="86">
        <f t="shared" si="9"/>
        <v>16</v>
      </c>
      <c r="M114">
        <v>213</v>
      </c>
      <c r="N114">
        <v>144</v>
      </c>
      <c r="O114">
        <v>237</v>
      </c>
      <c r="P114">
        <v>154</v>
      </c>
      <c r="Q114">
        <v>36</v>
      </c>
      <c r="R114">
        <v>150</v>
      </c>
      <c r="S114">
        <v>47</v>
      </c>
      <c r="T114">
        <v>91</v>
      </c>
      <c r="U114">
        <v>120</v>
      </c>
      <c r="V114">
        <v>233</v>
      </c>
      <c r="W114">
        <v>111</v>
      </c>
      <c r="X114">
        <v>173</v>
      </c>
      <c r="Y114">
        <v>156</v>
      </c>
      <c r="Z114">
        <v>407</v>
      </c>
      <c r="AA114">
        <v>277</v>
      </c>
      <c r="AB114">
        <v>134</v>
      </c>
    </row>
    <row r="115" spans="1:28" ht="12.75">
      <c r="A115" s="1" t="s">
        <v>123</v>
      </c>
      <c r="B115" s="140">
        <v>163.2746634043029</v>
      </c>
      <c r="C115" s="22">
        <v>134.789557805008</v>
      </c>
      <c r="D115" s="22">
        <v>148.62433862433863</v>
      </c>
      <c r="E115" s="22">
        <v>154.47368421052633</v>
      </c>
      <c r="F115" s="22">
        <v>158.31578947368425</v>
      </c>
      <c r="G115" s="22">
        <v>201.26315789473688</v>
      </c>
      <c r="H115" s="22">
        <v>169.84210526315792</v>
      </c>
      <c r="I115" s="171">
        <f t="shared" si="6"/>
        <v>161.21810554524203</v>
      </c>
      <c r="J115" s="110">
        <f t="shared" si="10"/>
        <v>166.05552645364068</v>
      </c>
      <c r="K115" s="85">
        <f t="shared" si="11"/>
        <v>3170</v>
      </c>
      <c r="L115" s="86">
        <f t="shared" si="9"/>
        <v>16</v>
      </c>
      <c r="M115">
        <v>216</v>
      </c>
      <c r="N115">
        <v>73</v>
      </c>
      <c r="O115">
        <v>181</v>
      </c>
      <c r="P115">
        <v>257</v>
      </c>
      <c r="Q115">
        <v>58</v>
      </c>
      <c r="R115">
        <v>115</v>
      </c>
      <c r="S115">
        <v>49</v>
      </c>
      <c r="T115">
        <v>186</v>
      </c>
      <c r="U115">
        <v>87</v>
      </c>
      <c r="V115">
        <v>222</v>
      </c>
      <c r="W115">
        <v>161</v>
      </c>
      <c r="X115">
        <v>143</v>
      </c>
      <c r="Y115">
        <v>207</v>
      </c>
      <c r="Z115">
        <v>651</v>
      </c>
      <c r="AA115">
        <v>317</v>
      </c>
      <c r="AB115">
        <v>247</v>
      </c>
    </row>
    <row r="116" spans="1:26" ht="12.75">
      <c r="A116" s="1" t="s">
        <v>124</v>
      </c>
      <c r="B116" s="140">
        <v>0</v>
      </c>
      <c r="C116" s="22">
        <v>0</v>
      </c>
      <c r="D116" s="22">
        <v>0.05291005291005291</v>
      </c>
      <c r="E116" s="22">
        <v>0.10526315789473686</v>
      </c>
      <c r="F116" s="22">
        <v>0.26315789473684215</v>
      </c>
      <c r="G116" s="22">
        <v>0.5263157894736843</v>
      </c>
      <c r="H116" s="22">
        <v>0.26315789473684215</v>
      </c>
      <c r="I116" s="171">
        <f t="shared" si="6"/>
        <v>0.20180079829202638</v>
      </c>
      <c r="J116" s="110">
        <f t="shared" si="10"/>
        <v>0.6286013619696177</v>
      </c>
      <c r="K116" s="85">
        <f t="shared" si="11"/>
        <v>12</v>
      </c>
      <c r="L116" s="86">
        <f t="shared" si="9"/>
        <v>3</v>
      </c>
      <c r="T116">
        <v>3</v>
      </c>
      <c r="X116">
        <v>6</v>
      </c>
      <c r="Z116">
        <v>3</v>
      </c>
    </row>
    <row r="117" spans="1:28" ht="12.75">
      <c r="A117" s="1" t="s">
        <v>125</v>
      </c>
      <c r="B117" s="140">
        <v>2.686272796377574</v>
      </c>
      <c r="C117" s="22">
        <v>2.5039957378795954</v>
      </c>
      <c r="D117" s="22">
        <v>1.8518518518518519</v>
      </c>
      <c r="E117" s="22">
        <v>2</v>
      </c>
      <c r="F117" s="22">
        <v>3.578947368421053</v>
      </c>
      <c r="G117" s="22">
        <v>2.578947368421053</v>
      </c>
      <c r="H117" s="22">
        <v>2.315789473684211</v>
      </c>
      <c r="I117" s="171">
        <f t="shared" si="6"/>
        <v>2.471588633376294</v>
      </c>
      <c r="J117" s="110">
        <f t="shared" si="10"/>
        <v>3.5096909376636987</v>
      </c>
      <c r="K117" s="85">
        <f t="shared" si="11"/>
        <v>67</v>
      </c>
      <c r="L117" s="86">
        <f t="shared" si="9"/>
        <v>14</v>
      </c>
      <c r="N117">
        <v>4</v>
      </c>
      <c r="O117">
        <v>6</v>
      </c>
      <c r="P117">
        <v>3</v>
      </c>
      <c r="Q117">
        <v>1</v>
      </c>
      <c r="R117">
        <v>2</v>
      </c>
      <c r="S117">
        <v>4</v>
      </c>
      <c r="T117">
        <v>7</v>
      </c>
      <c r="U117">
        <v>8</v>
      </c>
      <c r="W117">
        <v>2</v>
      </c>
      <c r="X117">
        <v>7</v>
      </c>
      <c r="Y117">
        <v>6</v>
      </c>
      <c r="Z117">
        <v>11</v>
      </c>
      <c r="AA117">
        <v>5</v>
      </c>
      <c r="AB117">
        <v>1</v>
      </c>
    </row>
    <row r="118" spans="1:18" ht="12.75">
      <c r="A118" s="1" t="s">
        <v>126</v>
      </c>
      <c r="B118" s="140">
        <v>0.07967045615775858</v>
      </c>
      <c r="C118" s="22">
        <v>0.15982951518380395</v>
      </c>
      <c r="D118" s="22">
        <v>0.15873015873015872</v>
      </c>
      <c r="E118" s="22">
        <v>0.15789473684210528</v>
      </c>
      <c r="F118" s="22">
        <v>0.10526315789473686</v>
      </c>
      <c r="G118" s="22">
        <v>0.05263157894736843</v>
      </c>
      <c r="H118" s="22">
        <v>0.15789473684210528</v>
      </c>
      <c r="I118" s="171">
        <f t="shared" si="6"/>
        <v>0.1320406474067131</v>
      </c>
      <c r="J118" s="110">
        <f t="shared" si="10"/>
        <v>0.10476689366160295</v>
      </c>
      <c r="K118" s="85">
        <f t="shared" si="11"/>
        <v>2</v>
      </c>
      <c r="L118" s="86">
        <f t="shared" si="9"/>
        <v>2</v>
      </c>
      <c r="P118">
        <v>1</v>
      </c>
      <c r="R118">
        <v>1</v>
      </c>
    </row>
    <row r="119" spans="1:28" ht="12.75">
      <c r="A119" s="1" t="s">
        <v>127</v>
      </c>
      <c r="B119" s="140">
        <v>1.2903484959958054</v>
      </c>
      <c r="C119" s="22">
        <v>2.0245071923281834</v>
      </c>
      <c r="D119" s="22">
        <v>2.9100529100529102</v>
      </c>
      <c r="E119" s="22">
        <v>0.6842105263157896</v>
      </c>
      <c r="F119" s="22">
        <v>2.315789473684211</v>
      </c>
      <c r="G119" s="22">
        <v>0.8421052631578949</v>
      </c>
      <c r="H119" s="22">
        <v>0.5789473684210528</v>
      </c>
      <c r="I119" s="171">
        <f t="shared" si="6"/>
        <v>1.5592687889933403</v>
      </c>
      <c r="J119" s="110">
        <f t="shared" si="10"/>
        <v>0.7333682556312207</v>
      </c>
      <c r="K119" s="85">
        <f t="shared" si="11"/>
        <v>14</v>
      </c>
      <c r="L119" s="86">
        <f t="shared" si="9"/>
        <v>7</v>
      </c>
      <c r="M119">
        <v>3</v>
      </c>
      <c r="N119">
        <v>2</v>
      </c>
      <c r="R119">
        <v>3</v>
      </c>
      <c r="V119">
        <v>1</v>
      </c>
      <c r="X119">
        <v>1</v>
      </c>
      <c r="Y119">
        <v>3</v>
      </c>
      <c r="AB119">
        <v>1</v>
      </c>
    </row>
    <row r="120" spans="1:28" ht="12.75">
      <c r="A120" s="1" t="s">
        <v>128</v>
      </c>
      <c r="B120" s="140">
        <v>26.216912424513207</v>
      </c>
      <c r="C120" s="22">
        <v>28.60948321790091</v>
      </c>
      <c r="D120" s="22">
        <v>25.132275132275133</v>
      </c>
      <c r="E120" s="22">
        <v>28.315789473684216</v>
      </c>
      <c r="F120" s="22">
        <v>29.631578947368425</v>
      </c>
      <c r="G120" s="22">
        <v>29.052631578947373</v>
      </c>
      <c r="H120" s="22">
        <v>27.15789473684211</v>
      </c>
      <c r="I120" s="171">
        <f t="shared" si="6"/>
        <v>27.98327551450303</v>
      </c>
      <c r="J120" s="110">
        <f t="shared" si="10"/>
        <v>21.581980094290206</v>
      </c>
      <c r="K120" s="85">
        <f t="shared" si="11"/>
        <v>412</v>
      </c>
      <c r="L120" s="86">
        <f t="shared" si="9"/>
        <v>16</v>
      </c>
      <c r="M120">
        <v>30</v>
      </c>
      <c r="N120">
        <v>1</v>
      </c>
      <c r="O120">
        <v>10</v>
      </c>
      <c r="P120">
        <v>36</v>
      </c>
      <c r="Q120">
        <v>9</v>
      </c>
      <c r="R120">
        <v>34</v>
      </c>
      <c r="S120">
        <v>8</v>
      </c>
      <c r="T120">
        <v>47</v>
      </c>
      <c r="U120">
        <v>10</v>
      </c>
      <c r="V120">
        <v>53</v>
      </c>
      <c r="W120">
        <v>18</v>
      </c>
      <c r="X120">
        <v>13</v>
      </c>
      <c r="Y120">
        <v>11</v>
      </c>
      <c r="Z120">
        <v>76</v>
      </c>
      <c r="AA120">
        <v>17</v>
      </c>
      <c r="AB120">
        <v>39</v>
      </c>
    </row>
    <row r="121" spans="1:28" ht="12.75">
      <c r="A121" s="1" t="s">
        <v>129</v>
      </c>
      <c r="B121" s="140">
        <v>0.30006793459110986</v>
      </c>
      <c r="C121" s="22">
        <v>0</v>
      </c>
      <c r="D121" s="22">
        <v>0.15873015873015872</v>
      </c>
      <c r="E121" s="22">
        <v>0</v>
      </c>
      <c r="F121" s="22">
        <v>0.4736842105263159</v>
      </c>
      <c r="G121" s="22">
        <v>0.15789473684210528</v>
      </c>
      <c r="H121" s="22">
        <v>0.10526315789473686</v>
      </c>
      <c r="I121" s="171">
        <f t="shared" si="6"/>
        <v>0.14926204399888612</v>
      </c>
      <c r="J121" s="110">
        <f t="shared" si="10"/>
        <v>12.205343111576743</v>
      </c>
      <c r="K121" s="85">
        <f t="shared" si="11"/>
        <v>233</v>
      </c>
      <c r="L121" s="86">
        <f t="shared" si="9"/>
        <v>1</v>
      </c>
      <c r="AB121">
        <v>233</v>
      </c>
    </row>
    <row r="122" spans="1:27" ht="12.75">
      <c r="A122" s="1" t="s">
        <v>130</v>
      </c>
      <c r="B122" s="140">
        <v>35.675902200498186</v>
      </c>
      <c r="C122" s="22">
        <v>32.019179541822055</v>
      </c>
      <c r="D122" s="22">
        <v>45.18518518518518</v>
      </c>
      <c r="E122" s="22">
        <v>54.736842105263165</v>
      </c>
      <c r="F122" s="22">
        <v>99.10526315789475</v>
      </c>
      <c r="G122" s="22">
        <v>75.78947368421053</v>
      </c>
      <c r="H122" s="22">
        <v>65.42105263157896</v>
      </c>
      <c r="I122" s="171">
        <f t="shared" si="6"/>
        <v>62.0428327176591</v>
      </c>
      <c r="J122" s="110">
        <f t="shared" si="10"/>
        <v>55.735987427972766</v>
      </c>
      <c r="K122" s="85">
        <f t="shared" si="11"/>
        <v>1064</v>
      </c>
      <c r="L122" s="86">
        <f t="shared" si="9"/>
        <v>11</v>
      </c>
      <c r="M122">
        <v>16</v>
      </c>
      <c r="P122">
        <v>40</v>
      </c>
      <c r="R122">
        <v>46</v>
      </c>
      <c r="S122">
        <v>2</v>
      </c>
      <c r="T122">
        <v>8</v>
      </c>
      <c r="U122">
        <v>55</v>
      </c>
      <c r="V122">
        <v>196</v>
      </c>
      <c r="W122">
        <v>125</v>
      </c>
      <c r="X122">
        <v>39</v>
      </c>
      <c r="Z122">
        <v>235</v>
      </c>
      <c r="AA122">
        <v>302</v>
      </c>
    </row>
    <row r="123" spans="1:12" ht="12.75">
      <c r="A123" s="1" t="s">
        <v>131</v>
      </c>
      <c r="B123" s="140">
        <v>0.008818342151675485</v>
      </c>
      <c r="C123" s="22">
        <v>0</v>
      </c>
      <c r="D123" s="22">
        <v>0.05291005291005291</v>
      </c>
      <c r="E123" s="22">
        <v>0.10526315789473686</v>
      </c>
      <c r="F123" s="22">
        <v>0</v>
      </c>
      <c r="G123" s="22">
        <v>0</v>
      </c>
      <c r="H123" s="22">
        <v>0</v>
      </c>
      <c r="I123" s="171">
        <f t="shared" si="6"/>
        <v>0.026362201800798294</v>
      </c>
      <c r="J123" s="110">
        <f t="shared" si="10"/>
        <v>0</v>
      </c>
      <c r="K123" s="85">
        <f t="shared" si="11"/>
        <v>0</v>
      </c>
      <c r="L123" s="86">
        <f t="shared" si="9"/>
        <v>0</v>
      </c>
    </row>
    <row r="124" spans="1:28" ht="12.75">
      <c r="A124" s="1" t="s">
        <v>132</v>
      </c>
      <c r="B124" s="140">
        <v>38.62516549073111</v>
      </c>
      <c r="C124" s="22">
        <v>29.08897176345232</v>
      </c>
      <c r="D124" s="22">
        <v>33.28042328042328</v>
      </c>
      <c r="E124" s="22">
        <v>33.21052631578948</v>
      </c>
      <c r="F124" s="22">
        <v>52</v>
      </c>
      <c r="G124" s="22">
        <v>45.684210526315795</v>
      </c>
      <c r="H124" s="22">
        <v>59.736842105263165</v>
      </c>
      <c r="I124" s="171">
        <f t="shared" si="6"/>
        <v>42.16682899854067</v>
      </c>
      <c r="J124" s="110">
        <f t="shared" si="10"/>
        <v>60.3981141959141</v>
      </c>
      <c r="K124" s="85">
        <f t="shared" si="11"/>
        <v>1153</v>
      </c>
      <c r="L124" s="86">
        <f t="shared" si="9"/>
        <v>16</v>
      </c>
      <c r="M124">
        <v>46</v>
      </c>
      <c r="N124">
        <v>6</v>
      </c>
      <c r="O124">
        <v>15</v>
      </c>
      <c r="P124">
        <v>129</v>
      </c>
      <c r="Q124">
        <v>4</v>
      </c>
      <c r="R124">
        <v>92</v>
      </c>
      <c r="S124">
        <v>47</v>
      </c>
      <c r="T124">
        <v>69</v>
      </c>
      <c r="U124">
        <v>10</v>
      </c>
      <c r="V124">
        <v>203</v>
      </c>
      <c r="W124">
        <v>38</v>
      </c>
      <c r="X124">
        <v>21</v>
      </c>
      <c r="Y124">
        <v>35</v>
      </c>
      <c r="Z124">
        <v>223</v>
      </c>
      <c r="AA124">
        <v>149</v>
      </c>
      <c r="AB124">
        <v>66</v>
      </c>
    </row>
    <row r="125" spans="1:28" ht="12.75">
      <c r="A125" s="1" t="s">
        <v>133</v>
      </c>
      <c r="B125" s="140">
        <v>5.9863858327719095</v>
      </c>
      <c r="C125" s="22">
        <v>5.167820990942994</v>
      </c>
      <c r="D125" s="22">
        <v>5.026455026455026</v>
      </c>
      <c r="E125" s="22">
        <v>4.736842105263158</v>
      </c>
      <c r="F125" s="22">
        <v>9.894736842105265</v>
      </c>
      <c r="G125" s="22">
        <v>2.947368421052632</v>
      </c>
      <c r="H125" s="22">
        <v>3.6315789473684217</v>
      </c>
      <c r="I125" s="171">
        <f t="shared" si="6"/>
        <v>5.234133722197916</v>
      </c>
      <c r="J125" s="110">
        <f t="shared" si="10"/>
        <v>4.609743321110529</v>
      </c>
      <c r="K125" s="85">
        <f t="shared" si="11"/>
        <v>88</v>
      </c>
      <c r="L125" s="86">
        <f t="shared" si="9"/>
        <v>15</v>
      </c>
      <c r="M125">
        <v>4</v>
      </c>
      <c r="O125">
        <v>12</v>
      </c>
      <c r="P125">
        <v>18</v>
      </c>
      <c r="Q125">
        <v>1</v>
      </c>
      <c r="R125">
        <v>7</v>
      </c>
      <c r="S125">
        <v>5</v>
      </c>
      <c r="T125">
        <v>8</v>
      </c>
      <c r="U125">
        <v>2</v>
      </c>
      <c r="V125">
        <v>4</v>
      </c>
      <c r="W125">
        <v>3</v>
      </c>
      <c r="X125">
        <v>3</v>
      </c>
      <c r="Y125">
        <v>1</v>
      </c>
      <c r="Z125">
        <v>10</v>
      </c>
      <c r="AA125">
        <v>4</v>
      </c>
      <c r="AB125">
        <v>6</v>
      </c>
    </row>
    <row r="126" spans="1:28" ht="12.75">
      <c r="A126" s="1" t="s">
        <v>134</v>
      </c>
      <c r="B126" s="140">
        <v>0.7761973354230501</v>
      </c>
      <c r="C126" s="22">
        <v>0</v>
      </c>
      <c r="D126" s="22">
        <v>0</v>
      </c>
      <c r="E126" s="22">
        <v>4.105263157894737</v>
      </c>
      <c r="F126" s="22">
        <v>0.10526315789473686</v>
      </c>
      <c r="G126" s="22">
        <v>0.21052631578947373</v>
      </c>
      <c r="H126" s="22">
        <v>0.8421052631578949</v>
      </c>
      <c r="I126" s="171">
        <f t="shared" si="6"/>
        <v>0.8771929824561404</v>
      </c>
      <c r="J126" s="110">
        <f t="shared" si="10"/>
        <v>1.4667365112624413</v>
      </c>
      <c r="K126" s="85">
        <f t="shared" si="11"/>
        <v>28</v>
      </c>
      <c r="L126" s="86">
        <f t="shared" si="9"/>
        <v>5</v>
      </c>
      <c r="P126">
        <v>19</v>
      </c>
      <c r="R126">
        <v>1</v>
      </c>
      <c r="V126">
        <v>5</v>
      </c>
      <c r="X126">
        <v>2</v>
      </c>
      <c r="AB126">
        <v>1</v>
      </c>
    </row>
    <row r="127" spans="1:28" ht="12.75">
      <c r="A127" s="1" t="s">
        <v>135</v>
      </c>
      <c r="B127" s="140">
        <v>8.758215810249197</v>
      </c>
      <c r="C127" s="22">
        <v>12.466702184336707</v>
      </c>
      <c r="D127" s="22">
        <v>13.65079365079365</v>
      </c>
      <c r="E127" s="22">
        <v>10.842105263157896</v>
      </c>
      <c r="F127" s="22">
        <v>5.894736842105264</v>
      </c>
      <c r="G127" s="22">
        <v>9.157894736842106</v>
      </c>
      <c r="H127" s="22">
        <v>8.157894736842106</v>
      </c>
      <c r="I127" s="171">
        <f t="shared" si="6"/>
        <v>10.028354569012956</v>
      </c>
      <c r="J127" s="110">
        <f t="shared" si="10"/>
        <v>6.862231534834993</v>
      </c>
      <c r="K127" s="85">
        <f t="shared" si="11"/>
        <v>131</v>
      </c>
      <c r="L127" s="86">
        <f t="shared" si="9"/>
        <v>9</v>
      </c>
      <c r="M127">
        <v>15</v>
      </c>
      <c r="R127">
        <v>5</v>
      </c>
      <c r="T127">
        <v>1</v>
      </c>
      <c r="U127">
        <v>20</v>
      </c>
      <c r="X127">
        <v>5</v>
      </c>
      <c r="Y127">
        <v>15</v>
      </c>
      <c r="Z127">
        <v>7</v>
      </c>
      <c r="AA127">
        <v>2</v>
      </c>
      <c r="AB127">
        <v>61</v>
      </c>
    </row>
    <row r="128" spans="1:28" ht="12.75">
      <c r="A128" s="1" t="s">
        <v>136</v>
      </c>
      <c r="B128" s="140">
        <v>38.51803931185924</v>
      </c>
      <c r="C128" s="22">
        <v>46.45711241342568</v>
      </c>
      <c r="D128" s="22">
        <v>53.91534391534392</v>
      </c>
      <c r="E128" s="22">
        <v>30.21052631578948</v>
      </c>
      <c r="F128" s="22">
        <v>48.31578947368422</v>
      </c>
      <c r="G128" s="22">
        <v>40.631578947368425</v>
      </c>
      <c r="H128" s="22">
        <v>46.94736842105264</v>
      </c>
      <c r="I128" s="171">
        <f t="shared" si="6"/>
        <v>44.4129532477774</v>
      </c>
      <c r="J128" s="110">
        <f t="shared" si="10"/>
        <v>43.05919329491881</v>
      </c>
      <c r="K128" s="85">
        <f t="shared" si="11"/>
        <v>822</v>
      </c>
      <c r="L128" s="86">
        <f t="shared" si="9"/>
        <v>14</v>
      </c>
      <c r="M128">
        <v>56</v>
      </c>
      <c r="P128">
        <v>56</v>
      </c>
      <c r="Q128">
        <v>5</v>
      </c>
      <c r="R128">
        <v>67</v>
      </c>
      <c r="S128">
        <v>45</v>
      </c>
      <c r="T128">
        <v>22</v>
      </c>
      <c r="U128">
        <v>24</v>
      </c>
      <c r="V128">
        <v>112</v>
      </c>
      <c r="W128">
        <v>33</v>
      </c>
      <c r="X128">
        <v>37</v>
      </c>
      <c r="Y128">
        <v>2</v>
      </c>
      <c r="Z128">
        <v>242</v>
      </c>
      <c r="AA128">
        <v>25</v>
      </c>
      <c r="AB128">
        <v>96</v>
      </c>
    </row>
    <row r="129" spans="1:28" ht="12.75">
      <c r="A129" s="1" t="s">
        <v>137</v>
      </c>
      <c r="B129" s="140">
        <v>4.9296740736982265</v>
      </c>
      <c r="C129" s="22">
        <v>2.450719232818327</v>
      </c>
      <c r="D129" s="22">
        <v>6.878306878306878</v>
      </c>
      <c r="E129" s="22">
        <v>7.842105263157896</v>
      </c>
      <c r="F129" s="22">
        <v>7.894736842105265</v>
      </c>
      <c r="G129" s="22">
        <v>4.789473684210527</v>
      </c>
      <c r="H129" s="22">
        <v>6.631578947368422</v>
      </c>
      <c r="I129" s="171">
        <f t="shared" si="6"/>
        <v>6.081153474661218</v>
      </c>
      <c r="J129" s="110">
        <f t="shared" si="10"/>
        <v>5.447878470403353</v>
      </c>
      <c r="K129" s="85">
        <f t="shared" si="11"/>
        <v>104</v>
      </c>
      <c r="L129" s="86">
        <f t="shared" si="9"/>
        <v>12</v>
      </c>
      <c r="M129">
        <v>11</v>
      </c>
      <c r="N129">
        <v>1</v>
      </c>
      <c r="O129">
        <v>4</v>
      </c>
      <c r="Q129">
        <v>1</v>
      </c>
      <c r="R129">
        <v>44</v>
      </c>
      <c r="U129">
        <v>3</v>
      </c>
      <c r="V129">
        <v>1</v>
      </c>
      <c r="W129">
        <v>3</v>
      </c>
      <c r="X129">
        <v>4</v>
      </c>
      <c r="Y129">
        <v>1</v>
      </c>
      <c r="Z129">
        <v>30</v>
      </c>
      <c r="AB129">
        <v>1</v>
      </c>
    </row>
    <row r="130" spans="1:26" ht="12.75">
      <c r="A130" s="1" t="s">
        <v>138</v>
      </c>
      <c r="B130" s="140">
        <v>1.2366444634247868</v>
      </c>
      <c r="C130" s="22">
        <v>2.5039957378795954</v>
      </c>
      <c r="D130" s="22">
        <v>0.47619047619047616</v>
      </c>
      <c r="E130" s="22">
        <v>1.0526315789473686</v>
      </c>
      <c r="F130" s="22">
        <v>0.8947368421052633</v>
      </c>
      <c r="G130" s="22">
        <v>0.15789473684210528</v>
      </c>
      <c r="H130" s="22">
        <v>1.5789473684210529</v>
      </c>
      <c r="I130" s="171">
        <f t="shared" si="6"/>
        <v>1.1107327900643102</v>
      </c>
      <c r="J130" s="110">
        <f t="shared" si="10"/>
        <v>1.5715034049240442</v>
      </c>
      <c r="K130" s="85">
        <f t="shared" si="11"/>
        <v>30</v>
      </c>
      <c r="L130" s="86">
        <f t="shared" si="9"/>
        <v>7</v>
      </c>
      <c r="M130">
        <v>5</v>
      </c>
      <c r="O130">
        <v>1</v>
      </c>
      <c r="R130">
        <v>16</v>
      </c>
      <c r="T130">
        <v>4</v>
      </c>
      <c r="V130">
        <v>2</v>
      </c>
      <c r="Y130">
        <v>1</v>
      </c>
      <c r="Z130">
        <v>1</v>
      </c>
    </row>
    <row r="131" spans="1:13" ht="12.75">
      <c r="A131" s="1" t="s">
        <v>139</v>
      </c>
      <c r="B131" s="140">
        <v>0.08818342151675485</v>
      </c>
      <c r="C131" s="22">
        <v>0</v>
      </c>
      <c r="D131" s="22">
        <v>0.05291005291005291</v>
      </c>
      <c r="E131" s="22">
        <v>0</v>
      </c>
      <c r="F131" s="22">
        <v>0.15789473684210528</v>
      </c>
      <c r="G131" s="22">
        <v>0.6842105263157896</v>
      </c>
      <c r="H131" s="22">
        <v>0.21052631578947373</v>
      </c>
      <c r="I131" s="171">
        <f t="shared" si="6"/>
        <v>0.1842569386429036</v>
      </c>
      <c r="J131" s="110">
        <f t="shared" si="10"/>
        <v>0.052383446830801476</v>
      </c>
      <c r="K131" s="85">
        <f t="shared" si="11"/>
        <v>1</v>
      </c>
      <c r="L131" s="86">
        <f t="shared" si="9"/>
        <v>1</v>
      </c>
      <c r="M131">
        <v>1</v>
      </c>
    </row>
    <row r="132" spans="1:28" ht="12.75">
      <c r="A132" s="1" t="s">
        <v>140</v>
      </c>
      <c r="B132" s="140">
        <v>124.93499702609984</v>
      </c>
      <c r="C132" s="22">
        <v>35.69525839104955</v>
      </c>
      <c r="D132" s="22">
        <v>157.1957671957672</v>
      </c>
      <c r="E132" s="22">
        <v>46.26315789473685</v>
      </c>
      <c r="F132" s="22">
        <v>53.42105263157895</v>
      </c>
      <c r="G132" s="22">
        <v>58.36842105263159</v>
      </c>
      <c r="H132" s="22">
        <v>23.315789473684212</v>
      </c>
      <c r="I132" s="171">
        <f t="shared" si="6"/>
        <v>62.37657443990805</v>
      </c>
      <c r="J132" s="110">
        <f t="shared" si="10"/>
        <v>46.62126767941331</v>
      </c>
      <c r="K132" s="85">
        <f t="shared" si="11"/>
        <v>890</v>
      </c>
      <c r="L132" s="86">
        <f t="shared" si="9"/>
        <v>16</v>
      </c>
      <c r="M132">
        <v>57</v>
      </c>
      <c r="N132">
        <v>19</v>
      </c>
      <c r="O132">
        <v>52</v>
      </c>
      <c r="P132">
        <v>68</v>
      </c>
      <c r="Q132">
        <v>9</v>
      </c>
      <c r="R132">
        <v>12</v>
      </c>
      <c r="S132">
        <v>50</v>
      </c>
      <c r="T132">
        <v>83</v>
      </c>
      <c r="U132">
        <v>7</v>
      </c>
      <c r="V132">
        <v>68</v>
      </c>
      <c r="W132">
        <v>47</v>
      </c>
      <c r="X132">
        <v>16</v>
      </c>
      <c r="Y132">
        <v>37</v>
      </c>
      <c r="Z132">
        <v>197</v>
      </c>
      <c r="AA132">
        <v>109</v>
      </c>
      <c r="AB132">
        <v>59</v>
      </c>
    </row>
    <row r="133" spans="1:28" ht="12.75">
      <c r="A133" s="1" t="s">
        <v>141</v>
      </c>
      <c r="B133" s="140">
        <v>1.618092964212659</v>
      </c>
      <c r="C133" s="22">
        <v>1.9712306872669154</v>
      </c>
      <c r="D133" s="22">
        <v>3.015873015873016</v>
      </c>
      <c r="E133" s="22">
        <v>1.0526315789473686</v>
      </c>
      <c r="F133" s="22">
        <v>1.842105263157895</v>
      </c>
      <c r="G133" s="22">
        <v>1.210526315789474</v>
      </c>
      <c r="H133" s="22">
        <v>4.052631578947369</v>
      </c>
      <c r="I133" s="171">
        <f t="shared" si="6"/>
        <v>2.190833073330339</v>
      </c>
      <c r="J133" s="110">
        <f t="shared" si="10"/>
        <v>5.185961236249346</v>
      </c>
      <c r="K133" s="85">
        <f t="shared" si="11"/>
        <v>99</v>
      </c>
      <c r="L133" s="86">
        <f t="shared" si="9"/>
        <v>9</v>
      </c>
      <c r="O133">
        <v>21</v>
      </c>
      <c r="P133">
        <v>10</v>
      </c>
      <c r="T133">
        <v>16</v>
      </c>
      <c r="V133">
        <v>4</v>
      </c>
      <c r="W133">
        <v>1</v>
      </c>
      <c r="Y133">
        <v>16</v>
      </c>
      <c r="Z133">
        <v>19</v>
      </c>
      <c r="AA133">
        <v>2</v>
      </c>
      <c r="AB133">
        <v>10</v>
      </c>
    </row>
    <row r="134" spans="1:28" ht="12.75">
      <c r="A134" s="1" t="s">
        <v>142</v>
      </c>
      <c r="B134" s="140">
        <v>25.96413560984685</v>
      </c>
      <c r="C134" s="22">
        <v>18.540223761321258</v>
      </c>
      <c r="D134" s="22">
        <v>30.264550264550266</v>
      </c>
      <c r="E134" s="22">
        <v>27.73684210526316</v>
      </c>
      <c r="F134" s="22">
        <v>25.421052631578952</v>
      </c>
      <c r="G134" s="22">
        <v>16.789473684210527</v>
      </c>
      <c r="H134" s="22">
        <v>54.36842105263159</v>
      </c>
      <c r="I134" s="171">
        <f t="shared" si="6"/>
        <v>28.853427249925957</v>
      </c>
      <c r="J134" s="110">
        <f t="shared" si="10"/>
        <v>45.83551597695129</v>
      </c>
      <c r="K134" s="85">
        <f t="shared" si="11"/>
        <v>875</v>
      </c>
      <c r="L134" s="86">
        <f t="shared" si="9"/>
        <v>16</v>
      </c>
      <c r="M134">
        <v>28</v>
      </c>
      <c r="N134">
        <v>20</v>
      </c>
      <c r="O134">
        <v>16</v>
      </c>
      <c r="P134">
        <v>61</v>
      </c>
      <c r="Q134">
        <v>3</v>
      </c>
      <c r="R134">
        <v>13</v>
      </c>
      <c r="S134">
        <v>17</v>
      </c>
      <c r="T134">
        <v>224</v>
      </c>
      <c r="U134">
        <v>6</v>
      </c>
      <c r="V134">
        <v>110</v>
      </c>
      <c r="W134">
        <v>19</v>
      </c>
      <c r="X134">
        <v>5</v>
      </c>
      <c r="Y134">
        <v>60</v>
      </c>
      <c r="Z134">
        <v>213</v>
      </c>
      <c r="AA134">
        <v>54</v>
      </c>
      <c r="AB134">
        <v>26</v>
      </c>
    </row>
    <row r="135" spans="1:23" ht="12.75">
      <c r="A135" s="1" t="s">
        <v>143</v>
      </c>
      <c r="B135" s="140">
        <v>0.008818342151675485</v>
      </c>
      <c r="C135" s="22">
        <v>0</v>
      </c>
      <c r="D135" s="22">
        <v>0</v>
      </c>
      <c r="E135" s="22">
        <v>0</v>
      </c>
      <c r="F135" s="22">
        <v>0</v>
      </c>
      <c r="G135" s="22">
        <v>0.05263157894736843</v>
      </c>
      <c r="H135" s="22">
        <v>0</v>
      </c>
      <c r="I135" s="171">
        <f t="shared" si="6"/>
        <v>0.008771929824561405</v>
      </c>
      <c r="J135" s="110">
        <f t="shared" si="10"/>
        <v>0.15715034049240442</v>
      </c>
      <c r="K135" s="85">
        <f t="shared" si="11"/>
        <v>3</v>
      </c>
      <c r="L135" s="86">
        <f t="shared" si="9"/>
        <v>2</v>
      </c>
      <c r="T135">
        <v>2</v>
      </c>
      <c r="W135">
        <v>1</v>
      </c>
    </row>
    <row r="136" spans="1:17" ht="12.75">
      <c r="A136" s="1" t="s">
        <v>144</v>
      </c>
      <c r="B136" s="140">
        <v>0.01775883502042266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171">
        <f aca="true" t="shared" si="12" ref="I136:I149">(C136+D136+E136+F136+G136+H136)/6</f>
        <v>0</v>
      </c>
      <c r="J136" s="110">
        <f t="shared" si="10"/>
        <v>0.052383446830801476</v>
      </c>
      <c r="K136" s="85">
        <f t="shared" si="11"/>
        <v>1</v>
      </c>
      <c r="L136" s="86">
        <f t="shared" si="9"/>
        <v>1</v>
      </c>
      <c r="Q136">
        <v>1</v>
      </c>
    </row>
    <row r="137" spans="1:28" ht="12.75">
      <c r="A137" s="1" t="s">
        <v>145</v>
      </c>
      <c r="B137" s="140">
        <v>19.020078759023885</v>
      </c>
      <c r="C137" s="22">
        <v>19.925412892914228</v>
      </c>
      <c r="D137" s="22">
        <v>32.592592592592595</v>
      </c>
      <c r="E137" s="22">
        <v>5.789473684210527</v>
      </c>
      <c r="F137" s="22">
        <v>23.842105263157897</v>
      </c>
      <c r="G137" s="22">
        <v>12.105263157894738</v>
      </c>
      <c r="H137" s="22">
        <v>0.9473684210526317</v>
      </c>
      <c r="I137" s="171">
        <f t="shared" si="12"/>
        <v>15.867036001970435</v>
      </c>
      <c r="J137" s="110">
        <f t="shared" si="10"/>
        <v>16.238868517548458</v>
      </c>
      <c r="K137" s="85">
        <f t="shared" si="11"/>
        <v>310</v>
      </c>
      <c r="L137" s="86">
        <f t="shared" si="9"/>
        <v>16</v>
      </c>
      <c r="M137">
        <v>118</v>
      </c>
      <c r="N137">
        <v>3</v>
      </c>
      <c r="O137">
        <v>2</v>
      </c>
      <c r="P137">
        <v>2</v>
      </c>
      <c r="Q137">
        <v>32</v>
      </c>
      <c r="R137">
        <v>42</v>
      </c>
      <c r="S137">
        <v>1</v>
      </c>
      <c r="T137">
        <v>6</v>
      </c>
      <c r="U137">
        <v>4</v>
      </c>
      <c r="V137">
        <v>42</v>
      </c>
      <c r="W137">
        <v>1</v>
      </c>
      <c r="X137">
        <v>1</v>
      </c>
      <c r="Y137">
        <v>2</v>
      </c>
      <c r="Z137">
        <v>52</v>
      </c>
      <c r="AA137">
        <v>1</v>
      </c>
      <c r="AB137">
        <v>1</v>
      </c>
    </row>
    <row r="138" spans="1:26" ht="12.75">
      <c r="A138" s="1" t="s">
        <v>146</v>
      </c>
      <c r="B138" s="140">
        <v>0.07060781257193972</v>
      </c>
      <c r="C138" s="22">
        <v>0</v>
      </c>
      <c r="D138" s="22">
        <v>0.10582010582010581</v>
      </c>
      <c r="E138" s="22">
        <v>0.10526315789473686</v>
      </c>
      <c r="F138" s="22">
        <v>0</v>
      </c>
      <c r="G138" s="22">
        <v>0</v>
      </c>
      <c r="H138" s="22">
        <v>0</v>
      </c>
      <c r="I138" s="171">
        <f t="shared" si="12"/>
        <v>0.03518054395247378</v>
      </c>
      <c r="J138" s="110">
        <f t="shared" si="10"/>
        <v>0.10476689366160295</v>
      </c>
      <c r="K138" s="85">
        <f t="shared" si="11"/>
        <v>2</v>
      </c>
      <c r="L138" s="86">
        <f t="shared" si="9"/>
        <v>2</v>
      </c>
      <c r="Q138">
        <v>1</v>
      </c>
      <c r="Z138">
        <v>1</v>
      </c>
    </row>
    <row r="139" spans="1:12" ht="12.75">
      <c r="A139" s="1" t="s">
        <v>196</v>
      </c>
      <c r="B139" s="140">
        <v>0</v>
      </c>
      <c r="C139" s="22">
        <v>0</v>
      </c>
      <c r="D139" s="22">
        <v>0</v>
      </c>
      <c r="E139" s="22">
        <v>0.05263157894736843</v>
      </c>
      <c r="F139" s="22">
        <v>0</v>
      </c>
      <c r="G139" s="22">
        <v>0</v>
      </c>
      <c r="H139" s="22">
        <v>0</v>
      </c>
      <c r="I139" s="171">
        <f t="shared" si="12"/>
        <v>0.008771929824561405</v>
      </c>
      <c r="J139" s="110">
        <f aca="true" t="shared" si="13" ref="J139:J149">K139*10/$K$4</f>
        <v>0</v>
      </c>
      <c r="K139" s="85">
        <f aca="true" t="shared" si="14" ref="K139:K149">SUM(M139:AB139)</f>
        <v>0</v>
      </c>
      <c r="L139" s="86">
        <f t="shared" si="9"/>
        <v>0</v>
      </c>
    </row>
    <row r="140" spans="1:28" ht="12.75">
      <c r="A140" s="1" t="s">
        <v>147</v>
      </c>
      <c r="B140" s="140">
        <v>6.605304723756155</v>
      </c>
      <c r="C140" s="22">
        <v>0</v>
      </c>
      <c r="D140" s="22">
        <v>9.312169312169312</v>
      </c>
      <c r="E140" s="22">
        <v>4</v>
      </c>
      <c r="F140" s="22">
        <v>0.6315789473684211</v>
      </c>
      <c r="G140" s="22">
        <v>0</v>
      </c>
      <c r="H140" s="22">
        <v>0.26315789473684215</v>
      </c>
      <c r="I140" s="171">
        <f t="shared" si="12"/>
        <v>2.367817692379096</v>
      </c>
      <c r="J140" s="110">
        <f t="shared" si="13"/>
        <v>8.17181770560503</v>
      </c>
      <c r="K140" s="85">
        <f t="shared" si="14"/>
        <v>156</v>
      </c>
      <c r="L140" s="86">
        <f t="shared" si="9"/>
        <v>9</v>
      </c>
      <c r="M140">
        <v>18</v>
      </c>
      <c r="O140">
        <v>33</v>
      </c>
      <c r="P140">
        <v>11</v>
      </c>
      <c r="S140">
        <v>28</v>
      </c>
      <c r="T140">
        <v>12</v>
      </c>
      <c r="U140">
        <v>38</v>
      </c>
      <c r="V140">
        <v>3</v>
      </c>
      <c r="AA140">
        <v>1</v>
      </c>
      <c r="AB140">
        <v>12</v>
      </c>
    </row>
    <row r="141" spans="1:26" ht="12.75">
      <c r="A141" s="1" t="s">
        <v>148</v>
      </c>
      <c r="B141" s="140">
        <v>1.1649983697577377</v>
      </c>
      <c r="C141" s="22">
        <v>0.053276505061267986</v>
      </c>
      <c r="D141" s="22">
        <v>0.26455026455026454</v>
      </c>
      <c r="E141" s="22">
        <v>1.2631578947368423</v>
      </c>
      <c r="F141" s="22">
        <v>2.421052631578948</v>
      </c>
      <c r="G141" s="22">
        <v>0</v>
      </c>
      <c r="H141" s="22">
        <v>0.5789473684210528</v>
      </c>
      <c r="I141" s="171">
        <f t="shared" si="12"/>
        <v>0.7634974440580625</v>
      </c>
      <c r="J141" s="110">
        <f t="shared" si="13"/>
        <v>4.871660555264537</v>
      </c>
      <c r="K141" s="85">
        <f t="shared" si="14"/>
        <v>93</v>
      </c>
      <c r="L141" s="86">
        <f t="shared" si="9"/>
        <v>7</v>
      </c>
      <c r="N141">
        <v>8</v>
      </c>
      <c r="O141">
        <v>54</v>
      </c>
      <c r="Q141">
        <v>2</v>
      </c>
      <c r="S141">
        <v>4</v>
      </c>
      <c r="T141">
        <v>12</v>
      </c>
      <c r="V141">
        <v>12</v>
      </c>
      <c r="Z141">
        <v>1</v>
      </c>
    </row>
    <row r="142" spans="1:21" ht="12.75">
      <c r="A142" s="1" t="s">
        <v>149</v>
      </c>
      <c r="B142" s="140">
        <v>1.3352341864151491</v>
      </c>
      <c r="C142" s="22">
        <v>1.8646776771443794</v>
      </c>
      <c r="D142" s="22">
        <v>1.9576719576719577</v>
      </c>
      <c r="E142" s="22">
        <v>1.210526315789474</v>
      </c>
      <c r="F142" s="22">
        <v>3.1578947368421058</v>
      </c>
      <c r="G142" s="22">
        <v>0.6315789473684211</v>
      </c>
      <c r="H142" s="22">
        <v>1</v>
      </c>
      <c r="I142" s="171">
        <f t="shared" si="12"/>
        <v>1.6370582724693898</v>
      </c>
      <c r="J142" s="110">
        <f t="shared" si="13"/>
        <v>1.9381875327396545</v>
      </c>
      <c r="K142" s="85">
        <f t="shared" si="14"/>
        <v>37</v>
      </c>
      <c r="L142" s="86">
        <f t="shared" si="9"/>
        <v>3</v>
      </c>
      <c r="O142">
        <v>13</v>
      </c>
      <c r="T142">
        <v>20</v>
      </c>
      <c r="U142">
        <v>4</v>
      </c>
    </row>
    <row r="143" spans="1:12" ht="12.75">
      <c r="A143" s="1" t="s">
        <v>150</v>
      </c>
      <c r="B143" s="140">
        <v>0.45285029302077784</v>
      </c>
      <c r="C143" s="22">
        <v>0</v>
      </c>
      <c r="D143" s="22">
        <v>0</v>
      </c>
      <c r="E143" s="22">
        <v>0</v>
      </c>
      <c r="F143" s="22">
        <v>0.42105263157894746</v>
      </c>
      <c r="G143" s="22">
        <v>0</v>
      </c>
      <c r="H143" s="22">
        <v>0</v>
      </c>
      <c r="I143" s="171">
        <f t="shared" si="12"/>
        <v>0.07017543859649124</v>
      </c>
      <c r="J143" s="110">
        <f t="shared" si="13"/>
        <v>0</v>
      </c>
      <c r="K143" s="85">
        <f t="shared" si="14"/>
        <v>0</v>
      </c>
      <c r="L143" s="86">
        <f t="shared" si="9"/>
        <v>0</v>
      </c>
    </row>
    <row r="144" spans="1:28" ht="12.75">
      <c r="A144" s="1" t="s">
        <v>151</v>
      </c>
      <c r="B144" s="140">
        <v>17.09315119721797</v>
      </c>
      <c r="C144" s="22">
        <v>30.68726691529036</v>
      </c>
      <c r="D144" s="22">
        <v>37.72486772486773</v>
      </c>
      <c r="E144" s="22">
        <v>22.052631578947373</v>
      </c>
      <c r="F144" s="22">
        <v>21.78947368421053</v>
      </c>
      <c r="G144" s="22">
        <v>15.894736842105265</v>
      </c>
      <c r="H144" s="22">
        <v>7.3157894736842115</v>
      </c>
      <c r="I144" s="171">
        <f t="shared" si="12"/>
        <v>22.57746103651758</v>
      </c>
      <c r="J144" s="110">
        <f t="shared" si="13"/>
        <v>49.7118910424306</v>
      </c>
      <c r="K144" s="85">
        <f t="shared" si="14"/>
        <v>949</v>
      </c>
      <c r="L144" s="86">
        <f t="shared" si="9"/>
        <v>15</v>
      </c>
      <c r="M144">
        <v>52</v>
      </c>
      <c r="N144">
        <v>41</v>
      </c>
      <c r="O144">
        <v>26</v>
      </c>
      <c r="P144">
        <v>162</v>
      </c>
      <c r="Q144">
        <v>27</v>
      </c>
      <c r="R144">
        <v>73</v>
      </c>
      <c r="T144">
        <v>36</v>
      </c>
      <c r="U144">
        <v>8</v>
      </c>
      <c r="V144">
        <v>122</v>
      </c>
      <c r="W144">
        <v>50</v>
      </c>
      <c r="X144">
        <v>29</v>
      </c>
      <c r="Y144">
        <v>30</v>
      </c>
      <c r="Z144">
        <v>58</v>
      </c>
      <c r="AA144">
        <v>102</v>
      </c>
      <c r="AB144">
        <v>133</v>
      </c>
    </row>
    <row r="145" spans="1:25" ht="12.75">
      <c r="A145" s="1" t="s">
        <v>152</v>
      </c>
      <c r="B145" s="140">
        <v>0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171">
        <f t="shared" si="12"/>
        <v>0</v>
      </c>
      <c r="J145" s="110">
        <f t="shared" si="13"/>
        <v>0.5238344683080147</v>
      </c>
      <c r="K145" s="85">
        <f t="shared" si="14"/>
        <v>10</v>
      </c>
      <c r="L145" s="86">
        <f t="shared" si="9"/>
        <v>2</v>
      </c>
      <c r="S145">
        <v>7</v>
      </c>
      <c r="Y145">
        <v>3</v>
      </c>
    </row>
    <row r="146" spans="1:12" ht="12.75">
      <c r="A146" s="1" t="s">
        <v>324</v>
      </c>
      <c r="B146" s="140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171">
        <f t="shared" si="12"/>
        <v>0</v>
      </c>
      <c r="J146" s="110">
        <f t="shared" si="13"/>
        <v>0</v>
      </c>
      <c r="K146" s="85">
        <f>SUM(M146:AB146)</f>
        <v>0</v>
      </c>
      <c r="L146" s="86">
        <f>COUNTA(M146:AB146)</f>
        <v>0</v>
      </c>
    </row>
    <row r="147" spans="1:28" ht="12.75">
      <c r="A147" s="1" t="s">
        <v>153</v>
      </c>
      <c r="B147" s="140">
        <v>148.06779646683748</v>
      </c>
      <c r="C147" s="22">
        <v>196.05753862546618</v>
      </c>
      <c r="D147" s="22">
        <v>130.47619047619048</v>
      </c>
      <c r="E147" s="22">
        <v>116.89473684210527</v>
      </c>
      <c r="F147" s="22">
        <v>155.26315789473688</v>
      </c>
      <c r="G147" s="22">
        <v>69.5263157894737</v>
      </c>
      <c r="H147" s="22">
        <v>83.73684210526316</v>
      </c>
      <c r="I147" s="171">
        <f t="shared" si="12"/>
        <v>125.32579695553927</v>
      </c>
      <c r="J147" s="110">
        <f t="shared" si="13"/>
        <v>159.40282870612887</v>
      </c>
      <c r="K147" s="85">
        <f t="shared" si="14"/>
        <v>3043</v>
      </c>
      <c r="L147" s="86">
        <f>COUNTA(M147:AB147)</f>
        <v>16</v>
      </c>
      <c r="M147">
        <v>228</v>
      </c>
      <c r="N147">
        <v>83</v>
      </c>
      <c r="O147">
        <v>1</v>
      </c>
      <c r="P147">
        <v>152</v>
      </c>
      <c r="Q147">
        <v>43</v>
      </c>
      <c r="R147">
        <v>294</v>
      </c>
      <c r="S147">
        <v>252</v>
      </c>
      <c r="T147">
        <v>27</v>
      </c>
      <c r="U147">
        <v>14</v>
      </c>
      <c r="V147">
        <v>548</v>
      </c>
      <c r="W147">
        <v>137</v>
      </c>
      <c r="X147">
        <v>206</v>
      </c>
      <c r="Y147">
        <v>90</v>
      </c>
      <c r="Z147">
        <v>304</v>
      </c>
      <c r="AA147">
        <v>192</v>
      </c>
      <c r="AB147">
        <v>472</v>
      </c>
    </row>
    <row r="148" spans="1:25" ht="13.5" thickBot="1">
      <c r="A148" s="1" t="s">
        <v>154</v>
      </c>
      <c r="B148" s="141">
        <v>0.09706283902696618</v>
      </c>
      <c r="C148" s="22">
        <v>0.053276505061267986</v>
      </c>
      <c r="D148" s="22">
        <v>0.05291005291005291</v>
      </c>
      <c r="E148" s="22">
        <v>0.05263157894736843</v>
      </c>
      <c r="F148" s="22">
        <v>0</v>
      </c>
      <c r="G148" s="22">
        <v>0</v>
      </c>
      <c r="H148" s="22">
        <v>0.15789473684210528</v>
      </c>
      <c r="I148" s="172">
        <f t="shared" si="12"/>
        <v>0.052785478960132436</v>
      </c>
      <c r="J148" s="110">
        <f t="shared" si="13"/>
        <v>0.36668412781561033</v>
      </c>
      <c r="K148" s="118">
        <f t="shared" si="14"/>
        <v>7</v>
      </c>
      <c r="L148" s="86">
        <f>COUNTA(M148:AB148)</f>
        <v>3</v>
      </c>
      <c r="S148">
        <v>1</v>
      </c>
      <c r="T148">
        <v>5</v>
      </c>
      <c r="Y148">
        <v>1</v>
      </c>
    </row>
    <row r="149" spans="1:28" ht="12.75">
      <c r="A149" s="1" t="s">
        <v>155</v>
      </c>
      <c r="B149" s="142">
        <v>1658.4554182769425</v>
      </c>
      <c r="C149" s="84">
        <v>3633.4576451784765</v>
      </c>
      <c r="D149" s="84">
        <v>2405.3968253968255</v>
      </c>
      <c r="E149" s="84">
        <v>1470.7368421052633</v>
      </c>
      <c r="F149" s="84">
        <v>2888</v>
      </c>
      <c r="G149" s="84">
        <v>2008.1578947368423</v>
      </c>
      <c r="H149" s="84">
        <v>2132.631578947369</v>
      </c>
      <c r="I149" s="144">
        <f t="shared" si="12"/>
        <v>2423.063464394129</v>
      </c>
      <c r="J149" s="84">
        <f t="shared" si="13"/>
        <v>1948.2975379779991</v>
      </c>
      <c r="K149" s="54">
        <f t="shared" si="14"/>
        <v>37193</v>
      </c>
      <c r="L149" s="46"/>
      <c r="M149" s="47">
        <f aca="true" t="shared" si="15" ref="M149:Z149">SUM(M5:M148)</f>
        <v>1682</v>
      </c>
      <c r="N149" s="47">
        <f t="shared" si="15"/>
        <v>1126</v>
      </c>
      <c r="O149" s="47">
        <f t="shared" si="15"/>
        <v>2183</v>
      </c>
      <c r="P149" s="47">
        <f t="shared" si="15"/>
        <v>1337</v>
      </c>
      <c r="Q149" s="47">
        <f t="shared" si="15"/>
        <v>1103</v>
      </c>
      <c r="R149" s="47">
        <f t="shared" si="15"/>
        <v>1228</v>
      </c>
      <c r="S149" s="47">
        <f t="shared" si="15"/>
        <v>1727</v>
      </c>
      <c r="T149" s="47">
        <f t="shared" si="15"/>
        <v>1421</v>
      </c>
      <c r="U149" s="47">
        <f t="shared" si="15"/>
        <v>8169</v>
      </c>
      <c r="V149" s="47">
        <f t="shared" si="15"/>
        <v>2111</v>
      </c>
      <c r="W149" s="47">
        <f t="shared" si="15"/>
        <v>1540</v>
      </c>
      <c r="X149" s="47">
        <f t="shared" si="15"/>
        <v>1563</v>
      </c>
      <c r="Y149" s="47">
        <f t="shared" si="15"/>
        <v>3982</v>
      </c>
      <c r="Z149" s="47">
        <f t="shared" si="15"/>
        <v>4483</v>
      </c>
      <c r="AA149" s="47">
        <f>SUM(AA5:AA148)</f>
        <v>1768</v>
      </c>
      <c r="AB149" s="47">
        <f>SUM(AB5:AB148)</f>
        <v>1770</v>
      </c>
    </row>
    <row r="150" spans="1:28" ht="12.75">
      <c r="A150" s="1" t="s">
        <v>156</v>
      </c>
      <c r="B150" s="143">
        <v>116</v>
      </c>
      <c r="C150" s="59">
        <f>COUNTIF(C5:C148,"&gt;0")</f>
        <v>82</v>
      </c>
      <c r="D150" s="114">
        <f>COUNTIF(D5:D148,"&gt;0")</f>
        <v>76</v>
      </c>
      <c r="E150" s="114">
        <v>83</v>
      </c>
      <c r="F150" s="128">
        <v>86</v>
      </c>
      <c r="G150" s="128">
        <v>78</v>
      </c>
      <c r="H150" s="128">
        <v>88</v>
      </c>
      <c r="I150" s="59">
        <f>COUNTIF(I5:I148,"&gt;0")</f>
        <v>115</v>
      </c>
      <c r="J150" s="59">
        <f>COUNTIF(J5:J148,"&gt;0")</f>
        <v>92</v>
      </c>
      <c r="K150" s="59">
        <f>COUNTIF(K5:K148,"&gt;0")</f>
        <v>92</v>
      </c>
      <c r="L150" s="21"/>
      <c r="M150" s="21">
        <f aca="true" t="shared" si="16" ref="M150:Z150">COUNTA(M5:M148)</f>
        <v>36</v>
      </c>
      <c r="N150" s="21">
        <f t="shared" si="16"/>
        <v>35</v>
      </c>
      <c r="O150" s="21">
        <f t="shared" si="16"/>
        <v>50</v>
      </c>
      <c r="P150" s="21">
        <f>COUNTA(P5:P148)</f>
        <v>32</v>
      </c>
      <c r="Q150" s="21">
        <f t="shared" si="16"/>
        <v>43</v>
      </c>
      <c r="R150" s="21">
        <f t="shared" si="16"/>
        <v>34</v>
      </c>
      <c r="S150" s="21">
        <f t="shared" si="16"/>
        <v>46</v>
      </c>
      <c r="T150" s="21">
        <f t="shared" si="16"/>
        <v>46</v>
      </c>
      <c r="U150" s="21">
        <f t="shared" si="16"/>
        <v>42</v>
      </c>
      <c r="V150" s="21">
        <f t="shared" si="16"/>
        <v>33</v>
      </c>
      <c r="W150" s="21">
        <f t="shared" si="16"/>
        <v>40</v>
      </c>
      <c r="X150" s="21">
        <f t="shared" si="16"/>
        <v>46</v>
      </c>
      <c r="Y150" s="21">
        <f t="shared" si="16"/>
        <v>47</v>
      </c>
      <c r="Z150" s="21">
        <f t="shared" si="16"/>
        <v>49</v>
      </c>
      <c r="AA150" s="21">
        <f>COUNTA(AA5:AA148)</f>
        <v>33</v>
      </c>
      <c r="AB150" s="21">
        <f>COUNTA(AB5:AB148)</f>
        <v>36</v>
      </c>
    </row>
    <row r="152" spans="4:12" ht="12.75">
      <c r="D152" s="3" t="s">
        <v>312</v>
      </c>
      <c r="I152" s="117"/>
      <c r="J152" s="1"/>
      <c r="K152" s="1"/>
      <c r="L152" s="1">
        <f>AVERAGE(M149:AB149)</f>
        <v>2324.5625</v>
      </c>
    </row>
    <row r="153" spans="4:12" ht="12.75">
      <c r="D153" s="3" t="s">
        <v>313</v>
      </c>
      <c r="I153" s="117"/>
      <c r="J153" s="1"/>
      <c r="K153" s="1"/>
      <c r="L153" s="111">
        <f>AVERAGE(M150:AB150)</f>
        <v>40.5</v>
      </c>
    </row>
  </sheetData>
  <mergeCells count="1">
    <mergeCell ref="C2:F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:IV51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8" width="6.8515625" style="2" customWidth="1"/>
    <col min="9" max="9" width="8.00390625" style="0" customWidth="1"/>
    <col min="10" max="11" width="8.28125" style="3" customWidth="1"/>
    <col min="12" max="12" width="7.8515625" style="57" customWidth="1"/>
  </cols>
  <sheetData>
    <row r="1" spans="1:12" ht="104.25" customHeight="1">
      <c r="A1" s="4"/>
      <c r="B1" s="24" t="s">
        <v>314</v>
      </c>
      <c r="C1" s="24" t="s">
        <v>315</v>
      </c>
      <c r="D1" s="24" t="s">
        <v>316</v>
      </c>
      <c r="E1" s="24" t="s">
        <v>317</v>
      </c>
      <c r="F1" s="24" t="s">
        <v>318</v>
      </c>
      <c r="G1" s="24" t="s">
        <v>319</v>
      </c>
      <c r="H1" s="24" t="s">
        <v>400</v>
      </c>
      <c r="I1" s="58" t="s">
        <v>236</v>
      </c>
      <c r="J1" s="40" t="s">
        <v>235</v>
      </c>
      <c r="K1" s="137" t="s">
        <v>398</v>
      </c>
      <c r="L1" s="137" t="s">
        <v>336</v>
      </c>
    </row>
    <row r="2" spans="1:12" ht="13.5" thickBot="1">
      <c r="A2" s="7" t="s">
        <v>16</v>
      </c>
      <c r="B2" s="23" t="s">
        <v>202</v>
      </c>
      <c r="C2" s="26" t="s">
        <v>203</v>
      </c>
      <c r="D2" s="26" t="s">
        <v>204</v>
      </c>
      <c r="E2" s="26" t="s">
        <v>205</v>
      </c>
      <c r="F2" s="26" t="s">
        <v>206</v>
      </c>
      <c r="G2" s="23" t="s">
        <v>208</v>
      </c>
      <c r="H2" s="23" t="s">
        <v>323</v>
      </c>
      <c r="I2" s="87" t="s">
        <v>396</v>
      </c>
      <c r="J2" s="88" t="s">
        <v>396</v>
      </c>
      <c r="K2" s="134" t="s">
        <v>323</v>
      </c>
      <c r="L2" s="56" t="s">
        <v>208</v>
      </c>
    </row>
    <row r="3" spans="1:12" ht="13.5" thickBot="1">
      <c r="A3" s="10" t="s">
        <v>32</v>
      </c>
      <c r="B3" s="38">
        <v>165</v>
      </c>
      <c r="C3" s="52">
        <v>472</v>
      </c>
      <c r="D3" s="52">
        <v>570</v>
      </c>
      <c r="E3" s="136">
        <v>449</v>
      </c>
      <c r="F3" s="136">
        <v>517</v>
      </c>
      <c r="G3" s="135">
        <v>581</v>
      </c>
      <c r="H3" s="135">
        <v>597</v>
      </c>
      <c r="I3" s="61"/>
      <c r="J3" s="55"/>
      <c r="K3" s="133">
        <v>190</v>
      </c>
      <c r="L3" s="129">
        <v>189</v>
      </c>
    </row>
    <row r="4" spans="1:12" ht="12.75">
      <c r="A4" s="16" t="s">
        <v>33</v>
      </c>
      <c r="B4" s="34"/>
      <c r="C4" s="27"/>
      <c r="D4" s="31"/>
      <c r="E4" s="27"/>
      <c r="F4" s="31"/>
      <c r="G4" s="66"/>
      <c r="H4" s="67"/>
      <c r="I4" s="112">
        <f>Perustaulukko_V_S!O5</f>
        <v>0.015051173991571343</v>
      </c>
      <c r="J4" s="164">
        <f>Perustaulukko_Aland!J5</f>
        <v>0</v>
      </c>
      <c r="K4" s="132">
        <v>0.052785478960132436</v>
      </c>
      <c r="L4" s="130">
        <v>0.1854905619778644</v>
      </c>
    </row>
    <row r="5" spans="1:12" ht="12.75">
      <c r="A5" s="16" t="s">
        <v>34</v>
      </c>
      <c r="B5" s="35"/>
      <c r="C5" s="25"/>
      <c r="D5" s="31"/>
      <c r="E5" s="25"/>
      <c r="F5" s="31"/>
      <c r="G5" s="67"/>
      <c r="H5" s="67"/>
      <c r="I5" s="112">
        <f>Perustaulukko_V_S!O6</f>
        <v>0.015051173991571343</v>
      </c>
      <c r="J5" s="164">
        <f>Perustaulukko_Aland!J6</f>
        <v>0.052383446830801476</v>
      </c>
      <c r="K5" s="132">
        <v>0.052631578947368425</v>
      </c>
      <c r="L5" s="130">
        <v>0.04415278611691326</v>
      </c>
    </row>
    <row r="6" spans="1:12" ht="12.75">
      <c r="A6" s="16" t="s">
        <v>35</v>
      </c>
      <c r="B6" s="35"/>
      <c r="C6" s="25"/>
      <c r="D6" s="31"/>
      <c r="E6" s="25"/>
      <c r="F6" s="31"/>
      <c r="G6" s="67"/>
      <c r="H6" s="67"/>
      <c r="I6" s="112">
        <f>Perustaulukko_V_S!O7</f>
        <v>0</v>
      </c>
      <c r="J6" s="164">
        <f>Perustaulukko_Aland!J7</f>
        <v>0</v>
      </c>
      <c r="K6" s="132">
        <v>0</v>
      </c>
      <c r="L6" s="130">
        <v>0.008818342151675485</v>
      </c>
    </row>
    <row r="7" spans="1:12" ht="12.75">
      <c r="A7" s="16" t="s">
        <v>36</v>
      </c>
      <c r="B7" s="35"/>
      <c r="C7" s="25"/>
      <c r="D7" s="31"/>
      <c r="E7" s="25"/>
      <c r="F7" s="31"/>
      <c r="G7" s="67"/>
      <c r="H7" s="67"/>
      <c r="I7" s="112">
        <f>Perustaulukko_V_S!O8</f>
        <v>0</v>
      </c>
      <c r="J7" s="164">
        <f>Perustaulukko_Aland!J8</f>
        <v>0</v>
      </c>
      <c r="K7" s="132">
        <v>0</v>
      </c>
      <c r="L7" s="130">
        <v>0.00887941751021133</v>
      </c>
    </row>
    <row r="8" spans="1:12" ht="12.75">
      <c r="A8" s="16" t="s">
        <v>37</v>
      </c>
      <c r="B8" s="35"/>
      <c r="C8" s="25"/>
      <c r="D8" s="31"/>
      <c r="E8" s="25"/>
      <c r="F8" s="31"/>
      <c r="G8" s="67"/>
      <c r="H8" s="67"/>
      <c r="I8" s="112">
        <f>Perustaulukko_V_S!O9</f>
        <v>0</v>
      </c>
      <c r="J8" s="164">
        <f>Perustaulukko_Aland!J9</f>
        <v>0</v>
      </c>
      <c r="K8" s="132">
        <v>0</v>
      </c>
      <c r="L8" s="130">
        <v>0.008818342151675485</v>
      </c>
    </row>
    <row r="9" spans="1:12" ht="12.75">
      <c r="A9" s="1" t="s">
        <v>38</v>
      </c>
      <c r="B9" s="35"/>
      <c r="C9" s="25"/>
      <c r="D9" s="31">
        <v>0.01</v>
      </c>
      <c r="E9" s="25"/>
      <c r="F9" s="31">
        <v>0.01</v>
      </c>
      <c r="G9" s="67">
        <v>0.009000000000000001</v>
      </c>
      <c r="H9" s="67">
        <v>0.03849989765424172</v>
      </c>
      <c r="I9" s="112">
        <f>Perustaulukko_V_S!O10</f>
        <v>0.1354605659241421</v>
      </c>
      <c r="J9" s="164">
        <f>Perustaulukko_Aland!J10</f>
        <v>0</v>
      </c>
      <c r="K9" s="132">
        <v>0.008771929824561405</v>
      </c>
      <c r="L9" s="130">
        <v>0.017697759661886817</v>
      </c>
    </row>
    <row r="10" spans="1:12" ht="12.75">
      <c r="A10" s="1" t="s">
        <v>39</v>
      </c>
      <c r="B10" s="35"/>
      <c r="C10" s="25"/>
      <c r="D10" s="31"/>
      <c r="E10" s="25"/>
      <c r="F10" s="31"/>
      <c r="G10" s="67"/>
      <c r="H10" s="67"/>
      <c r="I10" s="112">
        <f>Perustaulukko_V_S!O11</f>
        <v>0</v>
      </c>
      <c r="J10" s="164">
        <f>Perustaulukko_Aland!J11</f>
        <v>0</v>
      </c>
      <c r="K10" s="132">
        <v>0.008771929824561405</v>
      </c>
      <c r="L10" s="130">
        <v>0.008818342151675485</v>
      </c>
    </row>
    <row r="11" spans="1:12" ht="12.75">
      <c r="A11" s="1" t="s">
        <v>40</v>
      </c>
      <c r="B11" s="35"/>
      <c r="C11" s="25"/>
      <c r="D11" s="31"/>
      <c r="E11" s="25">
        <v>0.02</v>
      </c>
      <c r="F11" s="31">
        <v>0.19</v>
      </c>
      <c r="G11" s="67">
        <v>0.07677856301531215</v>
      </c>
      <c r="H11" s="67">
        <v>0.3767194706924945</v>
      </c>
      <c r="I11" s="112">
        <f>Perustaulukko_V_S!O12</f>
        <v>0.49668874172185434</v>
      </c>
      <c r="J11" s="164">
        <f>Perustaulukko_Aland!J12</f>
        <v>5.657412257726559</v>
      </c>
      <c r="K11" s="132">
        <v>16.432041275469107</v>
      </c>
      <c r="L11" s="130">
        <v>17.977292181696374</v>
      </c>
    </row>
    <row r="12" spans="1:12" ht="12.75">
      <c r="A12" s="1" t="s">
        <v>442</v>
      </c>
      <c r="B12" s="35"/>
      <c r="C12" s="25"/>
      <c r="D12" s="31"/>
      <c r="E12" s="25"/>
      <c r="F12" s="31"/>
      <c r="G12" s="67"/>
      <c r="H12" s="67"/>
      <c r="I12" s="112">
        <f>Perustaulukko_V_S!O13</f>
        <v>0</v>
      </c>
      <c r="J12" s="164">
        <f>Perustaulukko_Aland!J13</f>
        <v>0.052383446830801476</v>
      </c>
      <c r="K12" s="132">
        <v>0</v>
      </c>
      <c r="L12" s="130">
        <v>0</v>
      </c>
    </row>
    <row r="13" spans="1:12" ht="12.75">
      <c r="A13" s="1" t="s">
        <v>41</v>
      </c>
      <c r="B13" s="35"/>
      <c r="C13" s="25"/>
      <c r="D13" s="31"/>
      <c r="E13" s="25"/>
      <c r="F13" s="31"/>
      <c r="G13" s="67">
        <v>0.06777856301531214</v>
      </c>
      <c r="H13" s="67">
        <v>0.05387471922266484</v>
      </c>
      <c r="I13" s="112">
        <f>Perustaulukko_V_S!O14</f>
        <v>0.3612281757977122</v>
      </c>
      <c r="J13" s="164">
        <f>Perustaulukko_Aland!J14</f>
        <v>2.5144054478784708</v>
      </c>
      <c r="K13" s="132">
        <v>0.4662021329295536</v>
      </c>
      <c r="L13" s="130">
        <v>1.5599069399460095</v>
      </c>
    </row>
    <row r="14" spans="1:12" ht="12.75">
      <c r="A14" s="1" t="s">
        <v>42</v>
      </c>
      <c r="B14" s="35"/>
      <c r="C14" s="25">
        <v>0.02</v>
      </c>
      <c r="D14" s="31">
        <v>0.15</v>
      </c>
      <c r="E14" s="25">
        <v>0.55</v>
      </c>
      <c r="F14" s="31">
        <v>2.91</v>
      </c>
      <c r="G14" s="67">
        <v>1.9244970553592462</v>
      </c>
      <c r="H14" s="67">
        <v>2.9331402907362505</v>
      </c>
      <c r="I14" s="112">
        <f>Perustaulukko_V_S!O15</f>
        <v>7.555689343768814</v>
      </c>
      <c r="J14" s="164">
        <f>Perustaulukko_Aland!J15</f>
        <v>23.939235201676272</v>
      </c>
      <c r="K14" s="132">
        <v>26.050497774062816</v>
      </c>
      <c r="L14" s="130">
        <v>27.28859704263718</v>
      </c>
    </row>
    <row r="15" spans="1:12" ht="12.75">
      <c r="A15" s="1" t="s">
        <v>43</v>
      </c>
      <c r="B15" s="35">
        <v>0.03</v>
      </c>
      <c r="C15" s="25">
        <v>0.04</v>
      </c>
      <c r="D15" s="31">
        <v>0.06</v>
      </c>
      <c r="E15" s="25">
        <v>0.04</v>
      </c>
      <c r="F15" s="32">
        <v>0.1</v>
      </c>
      <c r="G15" s="67">
        <v>1.0006513545347469</v>
      </c>
      <c r="H15" s="67">
        <v>1.4650291835745015</v>
      </c>
      <c r="I15" s="112">
        <f>Perustaulukko_V_S!O16</f>
        <v>10.731487055990367</v>
      </c>
      <c r="J15" s="164">
        <f>Perustaulukko_Aland!J16</f>
        <v>49.869041382923</v>
      </c>
      <c r="K15" s="132">
        <v>34.26585141695574</v>
      </c>
      <c r="L15" s="130">
        <v>20.480766429976164</v>
      </c>
    </row>
    <row r="16" spans="1:12" ht="12.75">
      <c r="A16" s="1" t="s">
        <v>305</v>
      </c>
      <c r="B16" s="35"/>
      <c r="C16" s="25"/>
      <c r="D16" s="31"/>
      <c r="E16" s="25"/>
      <c r="F16" s="32"/>
      <c r="G16" s="67"/>
      <c r="H16" s="67"/>
      <c r="I16" s="112">
        <f>Perustaulukko_V_S!O17</f>
        <v>0</v>
      </c>
      <c r="J16" s="164">
        <f>Perustaulukko_Aland!J17</f>
        <v>0</v>
      </c>
      <c r="K16" s="132">
        <v>0</v>
      </c>
      <c r="L16" s="130">
        <v>0</v>
      </c>
    </row>
    <row r="17" spans="1:12" ht="12.75">
      <c r="A17" s="1" t="s">
        <v>44</v>
      </c>
      <c r="B17" s="35"/>
      <c r="C17" s="25"/>
      <c r="D17" s="31"/>
      <c r="E17" s="25"/>
      <c r="F17" s="31"/>
      <c r="G17" s="67"/>
      <c r="H17" s="67"/>
      <c r="I17" s="112">
        <f>Perustaulukko_V_S!O18</f>
        <v>0</v>
      </c>
      <c r="J17" s="164">
        <f>Perustaulukko_Aland!J18</f>
        <v>0</v>
      </c>
      <c r="K17" s="132">
        <v>0.008771929824561405</v>
      </c>
      <c r="L17" s="130">
        <v>0.026455026455026454</v>
      </c>
    </row>
    <row r="18" spans="1:12" ht="12.75">
      <c r="A18" s="1" t="s">
        <v>45</v>
      </c>
      <c r="B18" s="35"/>
      <c r="C18" s="25"/>
      <c r="D18" s="31"/>
      <c r="E18" s="25">
        <v>0.42</v>
      </c>
      <c r="F18" s="31">
        <v>0.25</v>
      </c>
      <c r="G18" s="67">
        <v>0.097</v>
      </c>
      <c r="H18" s="67"/>
      <c r="I18" s="112">
        <f>Perustaulukko_V_S!O19</f>
        <v>0.060204695966285374</v>
      </c>
      <c r="J18" s="164">
        <f>Perustaulukko_Aland!J19</f>
        <v>0</v>
      </c>
      <c r="K18" s="132">
        <v>0</v>
      </c>
      <c r="L18" s="130">
        <v>0.008818342151675485</v>
      </c>
    </row>
    <row r="19" spans="1:12" ht="12.75">
      <c r="A19" s="1" t="s">
        <v>46</v>
      </c>
      <c r="B19" s="35"/>
      <c r="C19" s="25"/>
      <c r="D19" s="31"/>
      <c r="E19" s="25"/>
      <c r="F19" s="31"/>
      <c r="G19" s="67"/>
      <c r="H19" s="67"/>
      <c r="I19" s="112">
        <f>Perustaulukko_V_S!O20</f>
        <v>0.015051173991571343</v>
      </c>
      <c r="J19" s="164">
        <f>Perustaulukko_Aland!J20</f>
        <v>0</v>
      </c>
      <c r="K19" s="132">
        <v>0.008771929824561405</v>
      </c>
      <c r="L19" s="130">
        <v>0.02657717717209815</v>
      </c>
    </row>
    <row r="20" spans="1:12" ht="12.75">
      <c r="A20" s="1" t="s">
        <v>47</v>
      </c>
      <c r="B20" s="35"/>
      <c r="C20" s="25">
        <v>0.01</v>
      </c>
      <c r="D20" s="31"/>
      <c r="E20" s="25">
        <v>0.01</v>
      </c>
      <c r="F20" s="31"/>
      <c r="G20" s="67">
        <v>0.01</v>
      </c>
      <c r="H20" s="67">
        <v>0.005673646567628309</v>
      </c>
      <c r="I20" s="112">
        <f>Perustaulukko_V_S!O21</f>
        <v>0</v>
      </c>
      <c r="J20" s="164">
        <f>Perustaulukko_Aland!J21</f>
        <v>0.10476689366160295</v>
      </c>
      <c r="K20" s="132">
        <v>0.06140350877192984</v>
      </c>
      <c r="L20" s="130">
        <v>0.008818342151675485</v>
      </c>
    </row>
    <row r="21" spans="1:12" ht="12.75">
      <c r="A21" s="1" t="s">
        <v>48</v>
      </c>
      <c r="B21" s="35">
        <v>28.83</v>
      </c>
      <c r="C21" s="25">
        <v>15.08</v>
      </c>
      <c r="D21" s="31">
        <v>6.53</v>
      </c>
      <c r="E21" s="25">
        <v>22.83</v>
      </c>
      <c r="F21" s="31">
        <v>25.21</v>
      </c>
      <c r="G21" s="67">
        <v>38.40210011778563</v>
      </c>
      <c r="H21" s="67">
        <v>33.5996842376548</v>
      </c>
      <c r="I21" s="112">
        <f>Perustaulukko_V_S!O22</f>
        <v>22.260686333534018</v>
      </c>
      <c r="J21" s="164">
        <f>Perustaulukko_Aland!J22</f>
        <v>94.81403876375066</v>
      </c>
      <c r="K21" s="132">
        <v>88.70223942816453</v>
      </c>
      <c r="L21" s="130">
        <v>60.901984385379876</v>
      </c>
    </row>
    <row r="22" spans="1:12" ht="12.75">
      <c r="A22" s="1" t="s">
        <v>348</v>
      </c>
      <c r="B22" s="35"/>
      <c r="C22" s="25"/>
      <c r="D22" s="31"/>
      <c r="E22" s="25"/>
      <c r="F22" s="31"/>
      <c r="G22" s="67"/>
      <c r="H22" s="67"/>
      <c r="I22" s="112">
        <f>Perustaulukko_V_S!O23</f>
        <v>0</v>
      </c>
      <c r="J22" s="164">
        <f>Perustaulukko_Aland!J23</f>
        <v>0</v>
      </c>
      <c r="K22" s="132">
        <v>0.008771929824561405</v>
      </c>
      <c r="L22" s="130">
        <v>0</v>
      </c>
    </row>
    <row r="23" spans="1:12" ht="12.75">
      <c r="A23" s="1" t="s">
        <v>201</v>
      </c>
      <c r="B23" s="35"/>
      <c r="C23" s="25"/>
      <c r="D23" s="31"/>
      <c r="E23" s="25">
        <v>0.01</v>
      </c>
      <c r="F23" s="31"/>
      <c r="G23" s="67"/>
      <c r="H23" s="67"/>
      <c r="I23" s="112">
        <f>Perustaulukko_V_S!O24</f>
        <v>0</v>
      </c>
      <c r="J23" s="164">
        <f>Perustaulukko_Aland!J24</f>
        <v>0</v>
      </c>
      <c r="K23" s="132">
        <v>0</v>
      </c>
      <c r="L23" s="130">
        <v>0</v>
      </c>
    </row>
    <row r="24" spans="1:12" ht="12.75">
      <c r="A24" s="1" t="s">
        <v>49</v>
      </c>
      <c r="B24" s="35"/>
      <c r="C24" s="25"/>
      <c r="D24" s="31"/>
      <c r="E24" s="25"/>
      <c r="F24" s="31"/>
      <c r="G24" s="67"/>
      <c r="H24" s="67"/>
      <c r="I24" s="112">
        <f>Perustaulukko_V_S!O25</f>
        <v>0.015051173991571343</v>
      </c>
      <c r="J24" s="164">
        <f>Perustaulukko_Aland!J25</f>
        <v>0.10476689366160295</v>
      </c>
      <c r="K24" s="132">
        <v>0.026530764844984067</v>
      </c>
      <c r="L24" s="130">
        <v>0.017697759661886817</v>
      </c>
    </row>
    <row r="25" spans="1:12" ht="12.75">
      <c r="A25" s="1" t="s">
        <v>50</v>
      </c>
      <c r="B25" s="35"/>
      <c r="C25" s="25">
        <v>0.09</v>
      </c>
      <c r="D25" s="31">
        <v>0.05</v>
      </c>
      <c r="E25" s="25">
        <v>0.21</v>
      </c>
      <c r="F25" s="31">
        <v>0.43</v>
      </c>
      <c r="G25" s="67">
        <v>3.5488633686690223</v>
      </c>
      <c r="H25" s="67">
        <v>5.552821562438971</v>
      </c>
      <c r="I25" s="112">
        <f>Perustaulukko_V_S!O26</f>
        <v>4.575556893437688</v>
      </c>
      <c r="J25" s="164">
        <f>Perustaulukko_Aland!J26</f>
        <v>532.215819800943</v>
      </c>
      <c r="K25" s="132">
        <v>1011.2471263302004</v>
      </c>
      <c r="L25" s="130">
        <v>367.14315312344087</v>
      </c>
    </row>
    <row r="26" spans="1:12" ht="12.75">
      <c r="A26" s="1" t="s">
        <v>51</v>
      </c>
      <c r="B26" s="35"/>
      <c r="C26" s="25">
        <v>0.02</v>
      </c>
      <c r="D26" s="31"/>
      <c r="E26" s="25"/>
      <c r="F26" s="31">
        <v>0.01</v>
      </c>
      <c r="G26" s="67">
        <v>0.02347232037691402</v>
      </c>
      <c r="H26" s="67">
        <v>0.047549448890231015</v>
      </c>
      <c r="I26" s="112">
        <f>Perustaulukko_V_S!O27</f>
        <v>0</v>
      </c>
      <c r="J26" s="164">
        <f>Perustaulukko_Aland!J27</f>
        <v>0.26191723415400736</v>
      </c>
      <c r="K26" s="132">
        <v>0.8010109677991424</v>
      </c>
      <c r="L26" s="130">
        <v>0.8657244148275934</v>
      </c>
    </row>
    <row r="27" spans="1:12" ht="12.75">
      <c r="A27" s="1" t="s">
        <v>52</v>
      </c>
      <c r="B27" s="35"/>
      <c r="C27" s="25">
        <v>0.06</v>
      </c>
      <c r="D27" s="31">
        <v>0.02</v>
      </c>
      <c r="E27" s="25">
        <v>0.11</v>
      </c>
      <c r="F27" s="31">
        <v>0.09</v>
      </c>
      <c r="G27" s="67">
        <v>0.033900094108402244</v>
      </c>
      <c r="H27" s="67">
        <v>0.02021096978833231</v>
      </c>
      <c r="I27" s="112">
        <f>Perustaulukko_V_S!O28</f>
        <v>0.030102347983142687</v>
      </c>
      <c r="J27" s="164">
        <f>Perustaulukko_Aland!J28</f>
        <v>0.052383446830801476</v>
      </c>
      <c r="K27" s="132">
        <v>0.0351341316253597</v>
      </c>
      <c r="L27" s="130">
        <v>0.05291005291005291</v>
      </c>
    </row>
    <row r="28" spans="1:12" ht="12.75">
      <c r="A28" s="1" t="s">
        <v>53</v>
      </c>
      <c r="B28" s="35"/>
      <c r="C28" s="25">
        <v>0.39</v>
      </c>
      <c r="D28" s="31">
        <v>0.04</v>
      </c>
      <c r="E28" s="25">
        <v>0.08</v>
      </c>
      <c r="F28" s="31">
        <v>0.08</v>
      </c>
      <c r="G28" s="67">
        <v>0.038</v>
      </c>
      <c r="H28" s="67">
        <v>1.97947808932917</v>
      </c>
      <c r="I28" s="112">
        <f>Perustaulukko_V_S!O29</f>
        <v>2.1222155328115595</v>
      </c>
      <c r="J28" s="164">
        <f>Perustaulukko_Aland!J29</f>
        <v>12.572027239392353</v>
      </c>
      <c r="K28" s="132">
        <v>23.894712906499166</v>
      </c>
      <c r="L28" s="130">
        <v>47.82216077101533</v>
      </c>
    </row>
    <row r="29" spans="1:12" ht="12.75">
      <c r="A29" s="1" t="s">
        <v>54</v>
      </c>
      <c r="B29" s="35"/>
      <c r="C29" s="25"/>
      <c r="D29" s="31"/>
      <c r="E29" s="25"/>
      <c r="F29" s="31"/>
      <c r="G29" s="67"/>
      <c r="H29" s="67">
        <v>0.005582462850582278</v>
      </c>
      <c r="I29" s="112">
        <f>Perustaulukko_V_S!O30</f>
        <v>0</v>
      </c>
      <c r="J29" s="164">
        <f>Perustaulukko_Aland!J30</f>
        <v>0</v>
      </c>
      <c r="K29" s="132">
        <v>0</v>
      </c>
      <c r="L29" s="130">
        <v>0.3527336860670194</v>
      </c>
    </row>
    <row r="30" spans="1:12" ht="12.75">
      <c r="A30" s="1" t="s">
        <v>55</v>
      </c>
      <c r="B30" s="35"/>
      <c r="C30" s="25">
        <v>0.01</v>
      </c>
      <c r="D30" s="31">
        <v>0.13</v>
      </c>
      <c r="E30" s="25"/>
      <c r="F30" s="31"/>
      <c r="G30" s="67">
        <v>0.023889281507656065</v>
      </c>
      <c r="H30" s="67">
        <v>0.028491532585768822</v>
      </c>
      <c r="I30" s="112">
        <f>Perustaulukko_V_S!O31</f>
        <v>0.2709211318482842</v>
      </c>
      <c r="J30" s="164">
        <f>Perustaulukko_Aland!J31</f>
        <v>0.6809848088004191</v>
      </c>
      <c r="K30" s="132">
        <v>0.9754040134967147</v>
      </c>
      <c r="L30" s="130">
        <v>0.6977483864360084</v>
      </c>
    </row>
    <row r="31" spans="1:12" ht="12.75">
      <c r="A31" s="1" t="s">
        <v>56</v>
      </c>
      <c r="B31" s="35"/>
      <c r="C31" s="25">
        <v>0.07</v>
      </c>
      <c r="D31" s="31"/>
      <c r="E31" s="25">
        <v>0.01</v>
      </c>
      <c r="F31" s="31"/>
      <c r="G31" s="67">
        <v>0.020999999999999998</v>
      </c>
      <c r="H31" s="67">
        <v>0.12019439423983806</v>
      </c>
      <c r="I31" s="112">
        <f>Perustaulukko_V_S!O32</f>
        <v>0.015051173991571343</v>
      </c>
      <c r="J31" s="164">
        <f>Perustaulukko_Aland!J32</f>
        <v>0</v>
      </c>
      <c r="K31" s="132">
        <v>1.0005081123654063</v>
      </c>
      <c r="L31" s="130">
        <v>1.3497560274331717</v>
      </c>
    </row>
    <row r="32" spans="1:12" ht="12.75">
      <c r="A32" s="1" t="s">
        <v>57</v>
      </c>
      <c r="B32" s="35"/>
      <c r="C32" s="25">
        <v>0.15</v>
      </c>
      <c r="D32" s="31">
        <v>0.39</v>
      </c>
      <c r="E32" s="25">
        <v>0.22</v>
      </c>
      <c r="F32" s="31">
        <v>1.18</v>
      </c>
      <c r="G32" s="67">
        <v>2.9256808009422857</v>
      </c>
      <c r="H32" s="67">
        <v>5.786109569773952</v>
      </c>
      <c r="I32" s="112">
        <f>Perustaulukko_V_S!O33</f>
        <v>6.411800120409392</v>
      </c>
      <c r="J32" s="164">
        <f>Perustaulukko_Aland!J33</f>
        <v>152.43583027763228</v>
      </c>
      <c r="K32" s="132">
        <v>250.68067268053719</v>
      </c>
      <c r="L32" s="130">
        <v>136.7154470857188</v>
      </c>
    </row>
    <row r="33" spans="1:12" ht="12.75">
      <c r="A33" s="1" t="s">
        <v>58</v>
      </c>
      <c r="B33" s="35"/>
      <c r="C33" s="25"/>
      <c r="D33" s="31">
        <v>0.03</v>
      </c>
      <c r="E33" s="25"/>
      <c r="F33" s="31"/>
      <c r="G33" s="67">
        <v>0.06747232037691402</v>
      </c>
      <c r="H33" s="67">
        <v>0.15456291277319367</v>
      </c>
      <c r="I33" s="112">
        <f>Perustaulukko_V_S!O34</f>
        <v>0.571944611679711</v>
      </c>
      <c r="J33" s="164">
        <f>Perustaulukko_Aland!J34</f>
        <v>16.815086432687274</v>
      </c>
      <c r="K33" s="132">
        <v>3.4364422619523616</v>
      </c>
      <c r="L33" s="130">
        <v>1.690166585389459</v>
      </c>
    </row>
    <row r="34" spans="1:12" ht="12.75">
      <c r="A34" s="1" t="s">
        <v>59</v>
      </c>
      <c r="B34" s="35"/>
      <c r="C34" s="25"/>
      <c r="D34" s="31">
        <v>0.02</v>
      </c>
      <c r="E34" s="25">
        <v>0.16</v>
      </c>
      <c r="F34" s="32">
        <v>0.1</v>
      </c>
      <c r="G34" s="67">
        <v>0.009944640753828034</v>
      </c>
      <c r="H34" s="67">
        <v>0.1339015425873691</v>
      </c>
      <c r="I34" s="112">
        <f>Perustaulukko_V_S!O35</f>
        <v>0.09030704394942805</v>
      </c>
      <c r="J34" s="164">
        <f>Perustaulukko_Aland!J35</f>
        <v>2.357255107386066</v>
      </c>
      <c r="K34" s="132">
        <v>3.962564885150385</v>
      </c>
      <c r="L34" s="130">
        <v>3.3949771625140124</v>
      </c>
    </row>
    <row r="35" spans="1:12" ht="12.75">
      <c r="A35" s="1" t="s">
        <v>60</v>
      </c>
      <c r="B35" s="35">
        <v>1.93</v>
      </c>
      <c r="C35" s="25">
        <v>0.56</v>
      </c>
      <c r="D35" s="31">
        <v>3.11</v>
      </c>
      <c r="E35" s="25">
        <v>7.42</v>
      </c>
      <c r="F35" s="31">
        <v>13.01</v>
      </c>
      <c r="G35" s="67">
        <v>12.747590106007067</v>
      </c>
      <c r="H35" s="67">
        <v>20.427961201954016</v>
      </c>
      <c r="I35" s="112">
        <f>Perustaulukko_V_S!O36</f>
        <v>25.391330523780855</v>
      </c>
      <c r="J35" s="164">
        <f>Perustaulukko_Aland!J36</f>
        <v>35.044525929806184</v>
      </c>
      <c r="K35" s="132">
        <v>55.08713020539469</v>
      </c>
      <c r="L35" s="130">
        <v>32.922408924895166</v>
      </c>
    </row>
    <row r="36" spans="1:12" ht="12.75">
      <c r="A36" s="1" t="s">
        <v>61</v>
      </c>
      <c r="B36" s="35"/>
      <c r="C36" s="25">
        <v>0.01</v>
      </c>
      <c r="D36" s="31"/>
      <c r="E36" s="25"/>
      <c r="F36" s="31">
        <v>0.15</v>
      </c>
      <c r="G36" s="67">
        <v>0.5064499411071848</v>
      </c>
      <c r="H36" s="67">
        <v>1.2146606462639065</v>
      </c>
      <c r="I36" s="112">
        <f>Perustaulukko_V_S!O37</f>
        <v>1.1890427453341361</v>
      </c>
      <c r="J36" s="164">
        <f>Perustaulukko_Aland!J37</f>
        <v>4.400209533787324</v>
      </c>
      <c r="K36" s="132">
        <v>4.592754380475548</v>
      </c>
      <c r="L36" s="130">
        <v>3.6453720381974697</v>
      </c>
    </row>
    <row r="37" spans="1:12" ht="12.75">
      <c r="A37" s="1" t="s">
        <v>62</v>
      </c>
      <c r="B37" s="35">
        <v>0.09</v>
      </c>
      <c r="C37" s="25">
        <v>0.11</v>
      </c>
      <c r="D37" s="31">
        <v>0.17</v>
      </c>
      <c r="E37" s="25">
        <v>0.18</v>
      </c>
      <c r="F37" s="31">
        <v>0.12</v>
      </c>
      <c r="G37" s="67">
        <v>0.14077856301531216</v>
      </c>
      <c r="H37" s="67">
        <v>0.1976190777080412</v>
      </c>
      <c r="I37" s="112">
        <f>Perustaulukko_V_S!O38</f>
        <v>0.16556291390728478</v>
      </c>
      <c r="J37" s="164">
        <f>Perustaulukko_Aland!J38</f>
        <v>0.10476689366160295</v>
      </c>
      <c r="K37" s="132">
        <v>0.1671747790320728</v>
      </c>
      <c r="L37" s="130">
        <v>0.14145992657802284</v>
      </c>
    </row>
    <row r="38" spans="1:12" ht="12.75">
      <c r="A38" s="1" t="s">
        <v>63</v>
      </c>
      <c r="B38" s="35">
        <v>0.17</v>
      </c>
      <c r="C38" s="25">
        <v>0.24</v>
      </c>
      <c r="D38" s="31">
        <v>0.21</v>
      </c>
      <c r="E38" s="25">
        <v>0.24</v>
      </c>
      <c r="F38" s="32">
        <v>0.2</v>
      </c>
      <c r="G38" s="67">
        <v>0.2301401648998822</v>
      </c>
      <c r="H38" s="67">
        <v>0.26250936682162435</v>
      </c>
      <c r="I38" s="112">
        <f>Perustaulukko_V_S!O39</f>
        <v>0.1806140878988561</v>
      </c>
      <c r="J38" s="164">
        <f>Perustaulukko_Aland!J39</f>
        <v>0.6286013619696177</v>
      </c>
      <c r="K38" s="132">
        <v>0.4929233935486916</v>
      </c>
      <c r="L38" s="130">
        <v>0.6627803946219858</v>
      </c>
    </row>
    <row r="39" spans="1:12" ht="12.75">
      <c r="A39" s="1" t="s">
        <v>406</v>
      </c>
      <c r="B39" s="35"/>
      <c r="C39" s="25"/>
      <c r="D39" s="31"/>
      <c r="E39" s="25"/>
      <c r="F39" s="32"/>
      <c r="G39" s="67"/>
      <c r="H39" s="67"/>
      <c r="I39" s="112">
        <f>Perustaulukko_V_S!O40</f>
        <v>0.015051173991571343</v>
      </c>
      <c r="J39" s="164">
        <f>Perustaulukko_Aland!J40</f>
        <v>0</v>
      </c>
      <c r="K39" s="132">
        <v>0</v>
      </c>
      <c r="L39" s="130">
        <v>0</v>
      </c>
    </row>
    <row r="40" spans="1:12" ht="12.75">
      <c r="A40" s="1" t="s">
        <v>64</v>
      </c>
      <c r="B40" s="35"/>
      <c r="C40" s="25">
        <v>0.01</v>
      </c>
      <c r="D40" s="31"/>
      <c r="E40" s="25">
        <v>0.01</v>
      </c>
      <c r="F40" s="31"/>
      <c r="G40" s="67">
        <v>0.04377856301531213</v>
      </c>
      <c r="H40" s="67">
        <v>0.04921250243496542</v>
      </c>
      <c r="I40" s="112">
        <f>Perustaulukko_V_S!O41</f>
        <v>0.060204695966285374</v>
      </c>
      <c r="J40" s="164">
        <f>Perustaulukko_Aland!J41</f>
        <v>0.36668412781561033</v>
      </c>
      <c r="K40" s="132">
        <v>0.23804155606957766</v>
      </c>
      <c r="L40" s="130">
        <v>0.20373799986657382</v>
      </c>
    </row>
    <row r="41" spans="1:12" ht="12.75">
      <c r="A41" s="1" t="s">
        <v>65</v>
      </c>
      <c r="B41" s="35">
        <v>0.01</v>
      </c>
      <c r="C41" s="25"/>
      <c r="D41" s="31"/>
      <c r="E41" s="25">
        <v>0.01</v>
      </c>
      <c r="F41" s="31"/>
      <c r="G41" s="67">
        <v>0.01178937561605831</v>
      </c>
      <c r="H41" s="67">
        <v>0.016894708929493216</v>
      </c>
      <c r="I41" s="112">
        <f>Perustaulukko_V_S!O42</f>
        <v>0.015051173991571343</v>
      </c>
      <c r="J41" s="164">
        <f>Perustaulukko_Aland!J42</f>
        <v>0.10476689366160295</v>
      </c>
      <c r="K41" s="132">
        <v>0.01754385964912281</v>
      </c>
      <c r="L41" s="130">
        <v>0.01763668430335097</v>
      </c>
    </row>
    <row r="42" spans="1:12" ht="12.75">
      <c r="A42" s="1" t="s">
        <v>66</v>
      </c>
      <c r="B42" s="35"/>
      <c r="C42" s="25"/>
      <c r="D42" s="31">
        <v>0.01</v>
      </c>
      <c r="E42" s="25">
        <v>0.01</v>
      </c>
      <c r="F42" s="31">
        <v>0.02</v>
      </c>
      <c r="G42" s="67">
        <v>0.021472320376914013</v>
      </c>
      <c r="H42" s="67">
        <v>0.03736891558853523</v>
      </c>
      <c r="I42" s="112">
        <f>Perustaulukko_V_S!O43</f>
        <v>0.030102347983142687</v>
      </c>
      <c r="J42" s="164">
        <f>Perustaulukko_Aland!J43</f>
        <v>0</v>
      </c>
      <c r="K42" s="132">
        <v>0.02642327715933414</v>
      </c>
      <c r="L42" s="130">
        <v>0.1767943705432606</v>
      </c>
    </row>
    <row r="43" spans="1:12" ht="12.75">
      <c r="A43" s="1" t="s">
        <v>257</v>
      </c>
      <c r="B43" s="35"/>
      <c r="C43" s="25"/>
      <c r="D43" s="31"/>
      <c r="E43" s="25"/>
      <c r="F43" s="31"/>
      <c r="G43" s="67"/>
      <c r="H43" s="67"/>
      <c r="I43" s="112">
        <f>Perustaulukko_V_S!O44</f>
        <v>0.015051173991571343</v>
      </c>
      <c r="J43" s="164">
        <f>Perustaulukko_Aland!J44</f>
        <v>0</v>
      </c>
      <c r="K43" s="132">
        <v>0.008771929824561405</v>
      </c>
      <c r="L43" s="130">
        <v>0</v>
      </c>
    </row>
    <row r="44" spans="1:12" ht="12.75">
      <c r="A44" s="1" t="s">
        <v>67</v>
      </c>
      <c r="B44" s="35">
        <v>0.04</v>
      </c>
      <c r="C44" s="25">
        <v>0.03</v>
      </c>
      <c r="D44" s="31">
        <v>0.01</v>
      </c>
      <c r="E44" s="25"/>
      <c r="F44" s="31"/>
      <c r="G44" s="67">
        <v>0.008889281507656065</v>
      </c>
      <c r="H44" s="67"/>
      <c r="I44" s="112">
        <f>Perustaulukko_V_S!O45</f>
        <v>0.015051173991571343</v>
      </c>
      <c r="J44" s="164">
        <f>Perustaulukko_Aland!J45</f>
        <v>0</v>
      </c>
      <c r="K44" s="132">
        <v>0</v>
      </c>
      <c r="L44" s="130">
        <v>0.008818342151675485</v>
      </c>
    </row>
    <row r="45" spans="1:12" ht="12.75">
      <c r="A45" s="1" t="s">
        <v>68</v>
      </c>
      <c r="B45" s="35">
        <v>0.03</v>
      </c>
      <c r="C45" s="25">
        <v>0.03</v>
      </c>
      <c r="D45" s="31">
        <v>0.01</v>
      </c>
      <c r="E45" s="25">
        <v>0.03</v>
      </c>
      <c r="F45" s="31"/>
      <c r="G45" s="67">
        <v>0.013000000000000001</v>
      </c>
      <c r="H45" s="67">
        <v>0.01988431487019746</v>
      </c>
      <c r="I45" s="112">
        <f>Perustaulukko_V_S!O46</f>
        <v>0.04515352197471403</v>
      </c>
      <c r="J45" s="164">
        <f>Perustaulukko_Aland!J46</f>
        <v>0</v>
      </c>
      <c r="K45" s="132">
        <v>0.01754385964912281</v>
      </c>
      <c r="L45" s="130">
        <v>0.01763668430335097</v>
      </c>
    </row>
    <row r="46" spans="1:12" ht="12.75">
      <c r="A46" s="1" t="s">
        <v>69</v>
      </c>
      <c r="B46" s="35">
        <v>0.19</v>
      </c>
      <c r="C46" s="25">
        <v>0.85</v>
      </c>
      <c r="D46" s="31">
        <v>0.54</v>
      </c>
      <c r="E46" s="25">
        <v>0.33</v>
      </c>
      <c r="F46" s="31">
        <v>0.23</v>
      </c>
      <c r="G46" s="67">
        <v>0.2908080094228504</v>
      </c>
      <c r="H46" s="67">
        <v>0.3604991311539953</v>
      </c>
      <c r="I46" s="112">
        <f>Perustaulukko_V_S!O47</f>
        <v>0.25586995785671285</v>
      </c>
      <c r="J46" s="164">
        <f>Perustaulukko_Aland!J47</f>
        <v>0</v>
      </c>
      <c r="K46" s="132">
        <v>0.008771929824561405</v>
      </c>
      <c r="L46" s="130">
        <v>0.01763668430335097</v>
      </c>
    </row>
    <row r="47" spans="1:12" ht="12.75">
      <c r="A47" s="1" t="s">
        <v>197</v>
      </c>
      <c r="B47" s="35"/>
      <c r="C47" s="25">
        <v>0.03</v>
      </c>
      <c r="D47" s="31"/>
      <c r="E47" s="25"/>
      <c r="F47" s="31"/>
      <c r="G47" s="67"/>
      <c r="H47" s="67"/>
      <c r="I47" s="112">
        <f>Perustaulukko_V_S!O48</f>
        <v>0</v>
      </c>
      <c r="J47" s="164">
        <f>Perustaulukko_Aland!J48</f>
        <v>0</v>
      </c>
      <c r="K47" s="132">
        <v>0</v>
      </c>
      <c r="L47" s="130">
        <v>0</v>
      </c>
    </row>
    <row r="48" spans="1:12" ht="12.75">
      <c r="A48" s="1" t="s">
        <v>70</v>
      </c>
      <c r="B48" s="35">
        <v>3.89</v>
      </c>
      <c r="C48" s="25">
        <v>7.47</v>
      </c>
      <c r="D48" s="31">
        <v>2.84</v>
      </c>
      <c r="E48" s="25">
        <v>1.94</v>
      </c>
      <c r="F48" s="31">
        <v>0.64</v>
      </c>
      <c r="G48" s="67">
        <v>0.18494464075382805</v>
      </c>
      <c r="H48" s="67">
        <v>0.37427461160890374</v>
      </c>
      <c r="I48" s="112">
        <f>Perustaulukko_V_S!O49</f>
        <v>0.49668874172185434</v>
      </c>
      <c r="J48" s="164">
        <f>Perustaulukko_Aland!J49</f>
        <v>0</v>
      </c>
      <c r="K48" s="132">
        <v>0.008771929824561405</v>
      </c>
      <c r="L48" s="130">
        <v>0</v>
      </c>
    </row>
    <row r="49" spans="1:12" ht="12.75">
      <c r="A49" s="1" t="s">
        <v>71</v>
      </c>
      <c r="B49" s="35">
        <v>0.72</v>
      </c>
      <c r="C49" s="25">
        <v>2.07</v>
      </c>
      <c r="D49" s="31">
        <v>0.49</v>
      </c>
      <c r="E49" s="25">
        <v>0.13</v>
      </c>
      <c r="F49" s="31">
        <v>0.04</v>
      </c>
      <c r="G49" s="67">
        <v>0.04</v>
      </c>
      <c r="H49" s="67">
        <v>0.06479156651194092</v>
      </c>
      <c r="I49" s="112">
        <f>Perustaulukko_V_S!O50</f>
        <v>0</v>
      </c>
      <c r="J49" s="164">
        <f>Perustaulukko_Aland!J50</f>
        <v>0</v>
      </c>
      <c r="K49" s="132">
        <v>0</v>
      </c>
      <c r="L49" s="130">
        <v>0</v>
      </c>
    </row>
    <row r="50" spans="1:12" ht="12.75">
      <c r="A50" s="1" t="s">
        <v>72</v>
      </c>
      <c r="B50" s="35">
        <v>0.03</v>
      </c>
      <c r="C50" s="25">
        <v>0.33</v>
      </c>
      <c r="D50" s="31">
        <v>0.05</v>
      </c>
      <c r="E50" s="25">
        <v>0.01</v>
      </c>
      <c r="F50" s="31">
        <v>0.02</v>
      </c>
      <c r="G50" s="67">
        <v>0.007472320376914017</v>
      </c>
      <c r="H50" s="67">
        <v>0.011870355068274175</v>
      </c>
      <c r="I50" s="112">
        <f>Perustaulukko_V_S!O51</f>
        <v>0.030102347983142687</v>
      </c>
      <c r="J50" s="164">
        <f>Perustaulukko_Aland!J51</f>
        <v>0</v>
      </c>
      <c r="K50" s="132">
        <v>0</v>
      </c>
      <c r="L50" s="130">
        <v>0</v>
      </c>
    </row>
    <row r="51" spans="1:12" ht="12.75">
      <c r="A51" s="1" t="s">
        <v>73</v>
      </c>
      <c r="B51" s="35">
        <v>0.28</v>
      </c>
      <c r="C51" s="25">
        <v>1.69</v>
      </c>
      <c r="D51" s="31">
        <v>2.49</v>
      </c>
      <c r="E51" s="25">
        <v>2.98</v>
      </c>
      <c r="F51" s="31">
        <v>0.75</v>
      </c>
      <c r="G51" s="67">
        <v>1.5324864546525323</v>
      </c>
      <c r="H51" s="67">
        <v>0.8982179730102814</v>
      </c>
      <c r="I51" s="112">
        <f>Perustaulukko_V_S!O52</f>
        <v>1.4599638771824204</v>
      </c>
      <c r="J51" s="164">
        <f>Perustaulukko_Aland!J52</f>
        <v>0.36668412781561033</v>
      </c>
      <c r="K51" s="132">
        <v>0.1582025368676333</v>
      </c>
      <c r="L51" s="130">
        <v>0.15903553552283795</v>
      </c>
    </row>
    <row r="52" spans="1:12" ht="12.75">
      <c r="A52" s="1" t="s">
        <v>253</v>
      </c>
      <c r="B52" s="35"/>
      <c r="C52" s="25"/>
      <c r="D52" s="31"/>
      <c r="E52" s="25"/>
      <c r="F52" s="31"/>
      <c r="G52" s="67"/>
      <c r="H52" s="67"/>
      <c r="I52" s="112">
        <f>Perustaulukko_V_S!O53</f>
        <v>0</v>
      </c>
      <c r="J52" s="164">
        <f>Perustaulukko_Aland!J53</f>
        <v>0</v>
      </c>
      <c r="K52" s="132">
        <v>0</v>
      </c>
      <c r="L52" s="130">
        <v>0</v>
      </c>
    </row>
    <row r="53" spans="1:12" ht="12.75">
      <c r="A53" s="1" t="s">
        <v>74</v>
      </c>
      <c r="B53" s="35"/>
      <c r="C53" s="25"/>
      <c r="D53" s="32">
        <v>3.2</v>
      </c>
      <c r="E53" s="25">
        <v>0.33</v>
      </c>
      <c r="F53" s="31">
        <v>0.48</v>
      </c>
      <c r="G53" s="67">
        <v>0.6873239104829212</v>
      </c>
      <c r="H53" s="67">
        <v>0.016666666666666666</v>
      </c>
      <c r="I53" s="112">
        <f>Perustaulukko_V_S!O54</f>
        <v>0</v>
      </c>
      <c r="J53" s="164">
        <f>Perustaulukko_Aland!J54</f>
        <v>0.10476689366160295</v>
      </c>
      <c r="K53" s="132">
        <v>2.3047686848685083</v>
      </c>
      <c r="L53" s="130">
        <v>6.200262342155433</v>
      </c>
    </row>
    <row r="54" spans="1:12" ht="12.75">
      <c r="A54" s="1" t="s">
        <v>280</v>
      </c>
      <c r="B54" s="35"/>
      <c r="C54" s="25"/>
      <c r="D54" s="32"/>
      <c r="E54" s="25"/>
      <c r="F54" s="31"/>
      <c r="G54" s="67"/>
      <c r="H54" s="67"/>
      <c r="I54" s="112">
        <f>Perustaulukko_V_S!O55</f>
        <v>0</v>
      </c>
      <c r="J54" s="164">
        <f>Perustaulukko_Aland!J55</f>
        <v>0</v>
      </c>
      <c r="K54" s="132">
        <v>0.01775883502042266</v>
      </c>
      <c r="L54" s="130">
        <v>0</v>
      </c>
    </row>
    <row r="55" spans="1:12" ht="12.75">
      <c r="A55" s="1" t="s">
        <v>75</v>
      </c>
      <c r="B55" s="35"/>
      <c r="C55" s="25"/>
      <c r="D55" s="31"/>
      <c r="E55" s="25"/>
      <c r="F55" s="31"/>
      <c r="G55" s="67">
        <v>0.007944640753828034</v>
      </c>
      <c r="H55" s="67"/>
      <c r="I55" s="112">
        <f>Perustaulukko_V_S!O56</f>
        <v>0</v>
      </c>
      <c r="J55" s="164">
        <f>Perustaulukko_Aland!J56</f>
        <v>0.052383446830801476</v>
      </c>
      <c r="K55" s="132">
        <v>0.10601557169428634</v>
      </c>
      <c r="L55" s="130">
        <v>0.0531543543441963</v>
      </c>
    </row>
    <row r="56" spans="1:12" ht="12.75">
      <c r="A56" s="1" t="s">
        <v>76</v>
      </c>
      <c r="B56" s="35"/>
      <c r="C56" s="25"/>
      <c r="D56" s="31"/>
      <c r="E56" s="25"/>
      <c r="F56" s="31"/>
      <c r="G56" s="67">
        <v>0.005</v>
      </c>
      <c r="H56" s="67"/>
      <c r="I56" s="112">
        <f>Perustaulukko_V_S!O57</f>
        <v>0.030102347983142687</v>
      </c>
      <c r="J56" s="164">
        <f>Perustaulukko_Aland!J57</f>
        <v>0.7333682556312207</v>
      </c>
      <c r="K56" s="132">
        <v>0.3347160102153606</v>
      </c>
      <c r="L56" s="130">
        <v>0.41684402011164573</v>
      </c>
    </row>
    <row r="57" spans="1:12" ht="12.75">
      <c r="A57" s="1" t="s">
        <v>77</v>
      </c>
      <c r="B57" s="35"/>
      <c r="C57" s="25"/>
      <c r="D57" s="31"/>
      <c r="E57" s="25"/>
      <c r="F57" s="31"/>
      <c r="G57" s="67"/>
      <c r="H57" s="67"/>
      <c r="I57" s="112">
        <f>Perustaulukko_V_S!O58</f>
        <v>0</v>
      </c>
      <c r="J57" s="164">
        <f>Perustaulukko_Aland!J58</f>
        <v>0.052383446830801476</v>
      </c>
      <c r="K57" s="132">
        <v>0.07049790165344101</v>
      </c>
      <c r="L57" s="130">
        <v>0.06209484721294347</v>
      </c>
    </row>
    <row r="58" spans="1:12" ht="12.75">
      <c r="A58" s="1" t="s">
        <v>78</v>
      </c>
      <c r="B58" s="35"/>
      <c r="C58" s="25"/>
      <c r="D58" s="31"/>
      <c r="E58" s="25"/>
      <c r="F58" s="31"/>
      <c r="G58" s="67"/>
      <c r="H58" s="67"/>
      <c r="I58" s="112">
        <f>Perustaulukko_V_S!O59</f>
        <v>0.015051173991571343</v>
      </c>
      <c r="J58" s="164">
        <f>Perustaulukko_Aland!J59</f>
        <v>0.995285489785228</v>
      </c>
      <c r="K58" s="132">
        <v>0.21095626653207342</v>
      </c>
      <c r="L58" s="130">
        <v>0.22125253345285312</v>
      </c>
    </row>
    <row r="59" spans="1:12" ht="12.75">
      <c r="A59" s="1" t="s">
        <v>79</v>
      </c>
      <c r="B59" s="35"/>
      <c r="C59" s="25"/>
      <c r="D59" s="31"/>
      <c r="E59" s="25"/>
      <c r="F59" s="31"/>
      <c r="G59" s="67">
        <v>0.028000000000000004</v>
      </c>
      <c r="H59" s="67">
        <v>0.06772478897164108</v>
      </c>
      <c r="I59" s="112">
        <f>Perustaulukko_V_S!O60</f>
        <v>0.04515352197471403</v>
      </c>
      <c r="J59" s="164">
        <f>Perustaulukko_Aland!J60</f>
        <v>0</v>
      </c>
      <c r="K59" s="132">
        <v>1.0850790129687962</v>
      </c>
      <c r="L59" s="130">
        <v>0.7936507936507936</v>
      </c>
    </row>
    <row r="60" spans="1:12" ht="12.75">
      <c r="A60" s="1" t="s">
        <v>80</v>
      </c>
      <c r="B60" s="35"/>
      <c r="C60" s="25"/>
      <c r="D60" s="31"/>
      <c r="E60" s="25"/>
      <c r="F60" s="31"/>
      <c r="G60" s="67"/>
      <c r="H60" s="67"/>
      <c r="I60" s="112">
        <f>Perustaulukko_V_S!O61</f>
        <v>0</v>
      </c>
      <c r="J60" s="164">
        <f>Perustaulukko_Aland!J61</f>
        <v>0</v>
      </c>
      <c r="K60" s="132">
        <v>0.008771929824561405</v>
      </c>
      <c r="L60" s="130">
        <v>0</v>
      </c>
    </row>
    <row r="61" spans="1:12" ht="12.75">
      <c r="A61" s="1" t="s">
        <v>251</v>
      </c>
      <c r="B61" s="35"/>
      <c r="C61" s="25"/>
      <c r="D61" s="31"/>
      <c r="E61" s="25"/>
      <c r="F61" s="31"/>
      <c r="G61" s="67"/>
      <c r="H61" s="67"/>
      <c r="I61" s="112">
        <f>Perustaulukko_V_S!O62</f>
        <v>0</v>
      </c>
      <c r="J61" s="164">
        <f>Perustaulukko_Aland!J62</f>
        <v>0</v>
      </c>
      <c r="K61" s="132">
        <v>0.026408614127912372</v>
      </c>
      <c r="L61" s="130">
        <v>0.00887941751021133</v>
      </c>
    </row>
    <row r="62" spans="1:12" ht="12.75">
      <c r="A62" s="1" t="s">
        <v>81</v>
      </c>
      <c r="B62" s="36">
        <v>0.1</v>
      </c>
      <c r="C62" s="28">
        <v>0.02</v>
      </c>
      <c r="D62" s="31">
        <v>0.15</v>
      </c>
      <c r="E62" s="25">
        <v>0.12</v>
      </c>
      <c r="F62" s="31">
        <v>0.19</v>
      </c>
      <c r="G62" s="67">
        <v>0.022</v>
      </c>
      <c r="H62" s="67">
        <v>0.11984165781059324</v>
      </c>
      <c r="I62" s="112">
        <f>Perustaulukko_V_S!O63</f>
        <v>0.060204695966285374</v>
      </c>
      <c r="J62" s="164">
        <f>Perustaulukko_Aland!J63</f>
        <v>2.200104766893662</v>
      </c>
      <c r="K62" s="132">
        <v>0.737042417603036</v>
      </c>
      <c r="L62" s="130">
        <v>0.03551767004084532</v>
      </c>
    </row>
    <row r="63" spans="1:12" ht="12.75">
      <c r="A63" s="1" t="s">
        <v>82</v>
      </c>
      <c r="B63" s="35">
        <v>2.42</v>
      </c>
      <c r="C63" s="25">
        <v>0.48</v>
      </c>
      <c r="D63" s="31">
        <v>0.32</v>
      </c>
      <c r="E63" s="25">
        <v>2.13</v>
      </c>
      <c r="F63" s="31">
        <v>1.95</v>
      </c>
      <c r="G63" s="67">
        <v>0.6936454652532391</v>
      </c>
      <c r="H63" s="67">
        <v>2.702871656630442</v>
      </c>
      <c r="I63" s="112">
        <f>Perustaulukko_V_S!O64</f>
        <v>2.844671884406984</v>
      </c>
      <c r="J63" s="164">
        <f>Perustaulukko_Aland!J64</f>
        <v>3.1430068098480883</v>
      </c>
      <c r="K63" s="132">
        <v>22.11754862698885</v>
      </c>
      <c r="L63" s="130">
        <v>19.036155672632322</v>
      </c>
    </row>
    <row r="64" spans="1:12" ht="12.75">
      <c r="A64" s="1" t="s">
        <v>83</v>
      </c>
      <c r="B64" s="35"/>
      <c r="C64" s="25"/>
      <c r="D64" s="31"/>
      <c r="E64" s="25"/>
      <c r="F64" s="31"/>
      <c r="G64" s="67"/>
      <c r="H64" s="67"/>
      <c r="I64" s="112">
        <f>Perustaulukko_V_S!O65</f>
        <v>0</v>
      </c>
      <c r="J64" s="164">
        <f>Perustaulukko_Aland!J65</f>
        <v>0</v>
      </c>
      <c r="K64" s="132">
        <v>0</v>
      </c>
      <c r="L64" s="130">
        <v>0.00887941751021133</v>
      </c>
    </row>
    <row r="65" spans="1:12" ht="12.75">
      <c r="A65" s="1" t="s">
        <v>84</v>
      </c>
      <c r="B65" s="35">
        <v>18.31</v>
      </c>
      <c r="C65" s="25">
        <v>8.32</v>
      </c>
      <c r="D65" s="31">
        <v>2.59</v>
      </c>
      <c r="E65" s="25">
        <v>10.81</v>
      </c>
      <c r="F65" s="31">
        <v>33.27</v>
      </c>
      <c r="G65" s="67">
        <v>30.95531330977621</v>
      </c>
      <c r="H65" s="67">
        <v>23.070036812993283</v>
      </c>
      <c r="I65" s="112">
        <f>Perustaulukko_V_S!O66</f>
        <v>35.68633353401565</v>
      </c>
      <c r="J65" s="164">
        <f>Perustaulukko_Aland!J66</f>
        <v>7.962283918281824</v>
      </c>
      <c r="K65" s="132">
        <v>16.246094305002234</v>
      </c>
      <c r="L65" s="130">
        <v>24.636399598218105</v>
      </c>
    </row>
    <row r="66" spans="1:12" ht="12.75">
      <c r="A66" s="1" t="s">
        <v>85</v>
      </c>
      <c r="B66" s="35">
        <v>0.48</v>
      </c>
      <c r="C66" s="25">
        <v>0.15</v>
      </c>
      <c r="D66" s="31">
        <v>0.12</v>
      </c>
      <c r="E66" s="28">
        <v>0.4</v>
      </c>
      <c r="F66" s="32">
        <v>2.6</v>
      </c>
      <c r="G66" s="67">
        <v>3.1332167255594814</v>
      </c>
      <c r="H66" s="67">
        <v>2.9815170190825975</v>
      </c>
      <c r="I66" s="112">
        <f>Perustaulukko_V_S!O67</f>
        <v>3.0102347983142685</v>
      </c>
      <c r="J66" s="164">
        <f>Perustaulukko_Aland!J67</f>
        <v>1.6762702985856472</v>
      </c>
      <c r="K66" s="132">
        <v>3.582949016021575</v>
      </c>
      <c r="L66" s="130">
        <v>4.037189255622927</v>
      </c>
    </row>
    <row r="67" spans="1:12" ht="12.75">
      <c r="A67" s="1" t="s">
        <v>86</v>
      </c>
      <c r="B67" s="35"/>
      <c r="C67" s="25"/>
      <c r="D67" s="31"/>
      <c r="E67" s="25"/>
      <c r="F67" s="31"/>
      <c r="G67" s="67"/>
      <c r="H67" s="67"/>
      <c r="I67" s="112">
        <f>Perustaulukko_V_S!O68</f>
        <v>0</v>
      </c>
      <c r="J67" s="164">
        <f>Perustaulukko_Aland!J68</f>
        <v>0</v>
      </c>
      <c r="K67" s="132">
        <v>0</v>
      </c>
      <c r="L67" s="130">
        <v>0.00887941751021133</v>
      </c>
    </row>
    <row r="68" spans="1:12" ht="12.75">
      <c r="A68" s="1" t="s">
        <v>214</v>
      </c>
      <c r="B68" s="35"/>
      <c r="C68" s="25"/>
      <c r="D68" s="31"/>
      <c r="E68" s="25"/>
      <c r="F68" s="31"/>
      <c r="G68" s="67"/>
      <c r="H68" s="67"/>
      <c r="I68" s="112">
        <f>Perustaulukko_V_S!O69</f>
        <v>0</v>
      </c>
      <c r="J68" s="164">
        <f>Perustaulukko_Aland!J69</f>
        <v>0</v>
      </c>
      <c r="K68" s="132">
        <v>0.00887941751021133</v>
      </c>
      <c r="L68" s="130">
        <v>0.07066888793047557</v>
      </c>
    </row>
    <row r="69" spans="1:12" ht="12.75">
      <c r="A69" s="1" t="s">
        <v>87</v>
      </c>
      <c r="B69" s="35"/>
      <c r="C69" s="25"/>
      <c r="D69" s="31">
        <v>0.14</v>
      </c>
      <c r="E69" s="25">
        <v>0.15</v>
      </c>
      <c r="F69" s="31">
        <v>0.02</v>
      </c>
      <c r="G69" s="67">
        <v>0.024</v>
      </c>
      <c r="H69" s="67">
        <v>0.09734031323429498</v>
      </c>
      <c r="I69" s="112">
        <f>Perustaulukko_V_S!O70</f>
        <v>0.1806140878988561</v>
      </c>
      <c r="J69" s="164">
        <f>Perustaulukko_Aland!J70</f>
        <v>1.1524358302776323</v>
      </c>
      <c r="K69" s="132">
        <v>1.2768862506312153</v>
      </c>
      <c r="L69" s="130">
        <v>1.3417316649424624</v>
      </c>
    </row>
    <row r="70" spans="1:12" ht="12.75">
      <c r="A70" s="1" t="s">
        <v>88</v>
      </c>
      <c r="B70" s="35">
        <v>15.51</v>
      </c>
      <c r="C70" s="25">
        <v>17.35</v>
      </c>
      <c r="D70" s="32">
        <v>14.22</v>
      </c>
      <c r="E70" s="25">
        <v>17.72</v>
      </c>
      <c r="F70" s="31">
        <v>15.77</v>
      </c>
      <c r="G70" s="67">
        <v>13.31953121319199</v>
      </c>
      <c r="H70" s="67">
        <v>8.222390150114487</v>
      </c>
      <c r="I70" s="112">
        <f>Perustaulukko_V_S!O71</f>
        <v>16.39072847682119</v>
      </c>
      <c r="J70" s="164">
        <f>Perustaulukko_Aland!J71</f>
        <v>0.5238344683080147</v>
      </c>
      <c r="K70" s="132">
        <v>1.5978323390907863</v>
      </c>
      <c r="L70" s="130">
        <v>0.22076393058456634</v>
      </c>
    </row>
    <row r="71" spans="1:12" ht="12.75">
      <c r="A71" s="1" t="s">
        <v>89</v>
      </c>
      <c r="B71" s="35"/>
      <c r="C71" s="25"/>
      <c r="D71" s="31">
        <v>0.02</v>
      </c>
      <c r="E71" s="25">
        <v>0.02</v>
      </c>
      <c r="F71" s="31">
        <v>0.01</v>
      </c>
      <c r="G71" s="67">
        <v>0.009944640753828034</v>
      </c>
      <c r="H71" s="67">
        <v>0.08242531949489845</v>
      </c>
      <c r="I71" s="112">
        <f>Perustaulukko_V_S!O72</f>
        <v>0</v>
      </c>
      <c r="J71" s="164">
        <f>Perustaulukko_Aland!J72</f>
        <v>0</v>
      </c>
      <c r="K71" s="132">
        <v>0.03508771929824562</v>
      </c>
      <c r="L71" s="130">
        <v>0.026638252530633993</v>
      </c>
    </row>
    <row r="72" spans="1:12" ht="12.75">
      <c r="A72" s="1" t="s">
        <v>90</v>
      </c>
      <c r="B72" s="35"/>
      <c r="C72" s="25"/>
      <c r="D72" s="31"/>
      <c r="E72" s="25"/>
      <c r="F72" s="31">
        <v>0.02</v>
      </c>
      <c r="G72" s="67">
        <v>0.008</v>
      </c>
      <c r="H72" s="67">
        <v>0.02383852423526227</v>
      </c>
      <c r="I72" s="112">
        <f>Perustaulukko_V_S!O73</f>
        <v>0.015051173991571343</v>
      </c>
      <c r="J72" s="164">
        <f>Perustaulukko_Aland!J73</f>
        <v>0.47145102147721324</v>
      </c>
      <c r="K72" s="132">
        <v>0.05263157894736844</v>
      </c>
      <c r="L72" s="130">
        <v>0.008818342151675485</v>
      </c>
    </row>
    <row r="73" spans="1:12" ht="12.75">
      <c r="A73" s="1" t="s">
        <v>91</v>
      </c>
      <c r="B73" s="35"/>
      <c r="C73" s="25"/>
      <c r="D73" s="31">
        <v>0.18</v>
      </c>
      <c r="E73" s="25">
        <v>0.24</v>
      </c>
      <c r="F73" s="32">
        <v>0.2</v>
      </c>
      <c r="G73" s="67">
        <v>0.10636160188457008</v>
      </c>
      <c r="H73" s="67">
        <v>0.04684267563262451</v>
      </c>
      <c r="I73" s="112">
        <f>Perustaulukko_V_S!O74</f>
        <v>0.030102347983142687</v>
      </c>
      <c r="J73" s="164">
        <f>Perustaulukko_Aland!J74</f>
        <v>0.10476689366160295</v>
      </c>
      <c r="K73" s="132">
        <v>0.01754385964912281</v>
      </c>
      <c r="L73" s="130">
        <v>0.15873015873015872</v>
      </c>
    </row>
    <row r="74" spans="1:12" ht="12.75">
      <c r="A74" s="1" t="s">
        <v>92</v>
      </c>
      <c r="B74" s="35"/>
      <c r="C74" s="25"/>
      <c r="D74" s="31">
        <v>0.01</v>
      </c>
      <c r="E74" s="25">
        <v>0.02</v>
      </c>
      <c r="F74" s="31">
        <v>0.02</v>
      </c>
      <c r="G74" s="67">
        <v>0.014416961130742052</v>
      </c>
      <c r="H74" s="67">
        <v>0.012019963044321397</v>
      </c>
      <c r="I74" s="112">
        <f>Perustaulukko_V_S!O75</f>
        <v>0.015051173991571343</v>
      </c>
      <c r="J74" s="164">
        <f>Perustaulukko_Aland!J75</f>
        <v>0.10476689366160295</v>
      </c>
      <c r="K74" s="132">
        <v>0.00887941751021133</v>
      </c>
      <c r="L74" s="130">
        <v>0.026455026455026454</v>
      </c>
    </row>
    <row r="75" spans="1:12" ht="12.75">
      <c r="A75" s="1" t="s">
        <v>93</v>
      </c>
      <c r="B75" s="35"/>
      <c r="C75" s="25"/>
      <c r="D75" s="31"/>
      <c r="E75" s="25"/>
      <c r="F75" s="31"/>
      <c r="G75" s="67"/>
      <c r="H75" s="67"/>
      <c r="I75" s="112">
        <f>Perustaulukko_V_S!O76</f>
        <v>0</v>
      </c>
      <c r="J75" s="164">
        <f>Perustaulukko_Aland!J76</f>
        <v>0</v>
      </c>
      <c r="K75" s="132">
        <v>0.01775883502042266</v>
      </c>
      <c r="L75" s="130">
        <v>0.008818342151675485</v>
      </c>
    </row>
    <row r="76" spans="1:12" ht="12.75">
      <c r="A76" s="1" t="s">
        <v>198</v>
      </c>
      <c r="B76" s="35"/>
      <c r="C76" s="25">
        <v>0.01</v>
      </c>
      <c r="D76" s="31">
        <v>0.01</v>
      </c>
      <c r="E76" s="25">
        <v>0.01</v>
      </c>
      <c r="F76" s="31">
        <v>0.01</v>
      </c>
      <c r="G76" s="67">
        <v>0</v>
      </c>
      <c r="H76" s="67">
        <v>0.011491580619299406</v>
      </c>
      <c r="I76" s="112">
        <f>Perustaulukko_V_S!O77</f>
        <v>0</v>
      </c>
      <c r="J76" s="164">
        <f>Perustaulukko_Aland!J77</f>
        <v>0</v>
      </c>
      <c r="K76" s="132">
        <v>0</v>
      </c>
      <c r="L76" s="130">
        <v>0</v>
      </c>
    </row>
    <row r="77" spans="1:12" ht="12.75">
      <c r="A77" s="1" t="s">
        <v>94</v>
      </c>
      <c r="B77" s="35"/>
      <c r="C77" s="25">
        <v>0.02</v>
      </c>
      <c r="D77" s="31">
        <v>0.02</v>
      </c>
      <c r="E77" s="25">
        <v>0.01</v>
      </c>
      <c r="F77" s="31">
        <v>0.04</v>
      </c>
      <c r="G77" s="67">
        <v>0.05594464075382803</v>
      </c>
      <c r="H77" s="67">
        <v>0.06712146619704125</v>
      </c>
      <c r="I77" s="112">
        <f>Perustaulukko_V_S!O78</f>
        <v>0.060204695966285374</v>
      </c>
      <c r="J77" s="164">
        <f>Perustaulukko_Aland!J78</f>
        <v>0</v>
      </c>
      <c r="K77" s="132">
        <v>0.026469689486448223</v>
      </c>
      <c r="L77" s="130">
        <v>0.06172839506172839</v>
      </c>
    </row>
    <row r="78" spans="1:12" ht="12.75">
      <c r="A78" s="1" t="s">
        <v>95</v>
      </c>
      <c r="B78" s="35">
        <v>0.02</v>
      </c>
      <c r="C78" s="25"/>
      <c r="D78" s="31"/>
      <c r="E78" s="25"/>
      <c r="F78" s="31">
        <v>0.01</v>
      </c>
      <c r="G78" s="67"/>
      <c r="H78" s="67"/>
      <c r="I78" s="112">
        <f>Perustaulukko_V_S!O79</f>
        <v>0.015051173991571343</v>
      </c>
      <c r="J78" s="164">
        <f>Perustaulukko_Aland!J79</f>
        <v>0</v>
      </c>
      <c r="K78" s="132">
        <v>0</v>
      </c>
      <c r="L78" s="130">
        <v>0</v>
      </c>
    </row>
    <row r="79" spans="1:12" ht="12.75">
      <c r="A79" s="1" t="s">
        <v>96</v>
      </c>
      <c r="B79" s="35"/>
      <c r="C79" s="25"/>
      <c r="D79" s="31"/>
      <c r="E79" s="25"/>
      <c r="F79" s="31"/>
      <c r="G79" s="67"/>
      <c r="H79" s="67"/>
      <c r="I79" s="112">
        <f>Perustaulukko_V_S!O80</f>
        <v>0</v>
      </c>
      <c r="J79" s="164">
        <f>Perustaulukko_Aland!J80</f>
        <v>0</v>
      </c>
      <c r="K79" s="132">
        <v>0</v>
      </c>
      <c r="L79" s="130">
        <v>0</v>
      </c>
    </row>
    <row r="80" spans="1:12" ht="12.75">
      <c r="A80" s="1" t="s">
        <v>207</v>
      </c>
      <c r="B80" s="35"/>
      <c r="C80" s="25"/>
      <c r="D80" s="31">
        <v>0.01</v>
      </c>
      <c r="E80" s="25"/>
      <c r="F80" s="31"/>
      <c r="G80" s="67"/>
      <c r="H80" s="67"/>
      <c r="I80" s="112">
        <f>Perustaulukko_V_S!O81</f>
        <v>0</v>
      </c>
      <c r="J80" s="164">
        <f>Perustaulukko_Aland!J81</f>
        <v>0</v>
      </c>
      <c r="K80" s="132">
        <v>0.008818342151675485</v>
      </c>
      <c r="L80" s="130">
        <v>0</v>
      </c>
    </row>
    <row r="81" spans="1:12" ht="12.75">
      <c r="A81" s="1" t="s">
        <v>268</v>
      </c>
      <c r="B81" s="35"/>
      <c r="C81" s="25"/>
      <c r="D81" s="31"/>
      <c r="E81" s="25"/>
      <c r="F81" s="31"/>
      <c r="G81" s="67"/>
      <c r="H81" s="67"/>
      <c r="I81" s="112">
        <f>Perustaulukko_V_S!O82</f>
        <v>0</v>
      </c>
      <c r="J81" s="164">
        <f>Perustaulukko_Aland!J82</f>
        <v>0.052383446830801476</v>
      </c>
      <c r="K81" s="132">
        <v>0.00887941751021133</v>
      </c>
      <c r="L81" s="130">
        <v>0.01775883502042266</v>
      </c>
    </row>
    <row r="82" spans="1:12" ht="12.75">
      <c r="A82" s="1" t="s">
        <v>97</v>
      </c>
      <c r="B82" s="35">
        <v>0.17</v>
      </c>
      <c r="C82" s="25">
        <v>0.14</v>
      </c>
      <c r="D82" s="31">
        <v>0.13</v>
      </c>
      <c r="E82" s="25">
        <v>0.21</v>
      </c>
      <c r="F82" s="31">
        <v>0.19</v>
      </c>
      <c r="G82" s="67">
        <v>0.2160294464075383</v>
      </c>
      <c r="H82" s="67">
        <v>0.25620471182500043</v>
      </c>
      <c r="I82" s="112">
        <f>Perustaulukko_V_S!O83</f>
        <v>0.19566526189042746</v>
      </c>
      <c r="J82" s="164">
        <f>Perustaulukko_Aland!J83</f>
        <v>0.10476689366160295</v>
      </c>
      <c r="K82" s="132">
        <v>0.026362201800798294</v>
      </c>
      <c r="L82" s="130">
        <v>0.07060781257193972</v>
      </c>
    </row>
    <row r="83" spans="1:12" ht="12.75">
      <c r="A83" s="1" t="s">
        <v>98</v>
      </c>
      <c r="B83" s="35">
        <v>0.64</v>
      </c>
      <c r="C83" s="25">
        <v>0.42</v>
      </c>
      <c r="D83" s="31">
        <v>0.29</v>
      </c>
      <c r="E83" s="25">
        <v>0.19</v>
      </c>
      <c r="F83" s="31">
        <v>0.29</v>
      </c>
      <c r="G83" s="67">
        <v>0.5081436984687867</v>
      </c>
      <c r="H83" s="67">
        <v>0.518127284132741</v>
      </c>
      <c r="I83" s="112">
        <f>Perustaulukko_V_S!O84</f>
        <v>0.6321493076459964</v>
      </c>
      <c r="J83" s="164">
        <f>Perustaulukko_Aland!J84</f>
        <v>0.10476689366160295</v>
      </c>
      <c r="K83" s="132">
        <v>0.308571207018711</v>
      </c>
      <c r="L83" s="130">
        <v>0.6891743457184764</v>
      </c>
    </row>
    <row r="84" spans="1:12" ht="12.75">
      <c r="A84" s="1" t="s">
        <v>99</v>
      </c>
      <c r="B84" s="35">
        <v>7.03</v>
      </c>
      <c r="C84" s="25">
        <v>1.21</v>
      </c>
      <c r="D84" s="31">
        <v>1.98</v>
      </c>
      <c r="E84" s="25">
        <v>1.85</v>
      </c>
      <c r="F84" s="31">
        <v>2.46</v>
      </c>
      <c r="G84" s="67">
        <v>4.337148409893993</v>
      </c>
      <c r="H84" s="67">
        <v>7.982295524302188</v>
      </c>
      <c r="I84" s="112">
        <f>Perustaulukko_V_S!O85</f>
        <v>8.39855508729681</v>
      </c>
      <c r="J84" s="164">
        <f>Perustaulukko_Aland!J85</f>
        <v>12.205343111576743</v>
      </c>
      <c r="K84" s="132">
        <v>9.440870250173075</v>
      </c>
      <c r="L84" s="130">
        <v>9.34474596879143</v>
      </c>
    </row>
    <row r="85" spans="1:12" ht="12.75">
      <c r="A85" s="1" t="s">
        <v>195</v>
      </c>
      <c r="B85" s="35">
        <v>0.07</v>
      </c>
      <c r="C85" s="25"/>
      <c r="D85" s="31"/>
      <c r="E85" s="25"/>
      <c r="F85" s="31"/>
      <c r="G85" s="67"/>
      <c r="H85" s="67"/>
      <c r="I85" s="112">
        <f>Perustaulukko_V_S!O86</f>
        <v>0.07525586995785671</v>
      </c>
      <c r="J85" s="164">
        <f>Perustaulukko_Aland!J86</f>
        <v>0.052383446830801476</v>
      </c>
      <c r="K85" s="132">
        <v>0</v>
      </c>
      <c r="L85" s="130">
        <v>0</v>
      </c>
    </row>
    <row r="86" spans="1:12" ht="12.75">
      <c r="A86" s="1" t="s">
        <v>100</v>
      </c>
      <c r="B86" s="35">
        <v>0.22</v>
      </c>
      <c r="C86" s="25">
        <v>0.06</v>
      </c>
      <c r="D86" s="31">
        <v>0.06</v>
      </c>
      <c r="E86" s="25">
        <v>0.04</v>
      </c>
      <c r="F86" s="31">
        <v>0.02</v>
      </c>
      <c r="G86" s="67">
        <v>0.0618339222614841</v>
      </c>
      <c r="H86" s="67">
        <v>0.06018145379793847</v>
      </c>
      <c r="I86" s="112">
        <f>Perustaulukko_V_S!O87</f>
        <v>0.09030704394942805</v>
      </c>
      <c r="J86" s="164">
        <f>Perustaulukko_Aland!J87</f>
        <v>0.10476689366160295</v>
      </c>
      <c r="K86" s="132">
        <v>0.1145749493803967</v>
      </c>
      <c r="L86" s="130">
        <v>0.141398851219487</v>
      </c>
    </row>
    <row r="87" spans="1:12" ht="12.75">
      <c r="A87" s="1" t="s">
        <v>101</v>
      </c>
      <c r="B87" s="35">
        <v>0.03</v>
      </c>
      <c r="C87" s="25">
        <v>0.03</v>
      </c>
      <c r="D87" s="31">
        <v>0.04</v>
      </c>
      <c r="E87" s="25">
        <v>0.01</v>
      </c>
      <c r="F87" s="31">
        <v>0.03</v>
      </c>
      <c r="G87" s="67">
        <v>0.027778563015312136</v>
      </c>
      <c r="H87" s="67">
        <v>0.006399313220505273</v>
      </c>
      <c r="I87" s="112">
        <f>Perustaulukko_V_S!O88</f>
        <v>0.030102347983142687</v>
      </c>
      <c r="J87" s="164">
        <f>Perustaulukko_Aland!J88</f>
        <v>0</v>
      </c>
      <c r="K87" s="132">
        <v>0</v>
      </c>
      <c r="L87" s="130">
        <v>0.026638252530633993</v>
      </c>
    </row>
    <row r="88" spans="1:12" ht="12.75">
      <c r="A88" s="1" t="s">
        <v>199</v>
      </c>
      <c r="B88" s="35"/>
      <c r="C88" s="25">
        <v>0.03</v>
      </c>
      <c r="D88" s="31">
        <v>0.01</v>
      </c>
      <c r="E88" s="25">
        <v>0.01</v>
      </c>
      <c r="F88" s="31">
        <v>0.01</v>
      </c>
      <c r="G88" s="67"/>
      <c r="H88" s="67"/>
      <c r="I88" s="112">
        <f>Perustaulukko_V_S!O89</f>
        <v>0.015051173991571343</v>
      </c>
      <c r="J88" s="164">
        <f>Perustaulukko_Aland!J89</f>
        <v>0</v>
      </c>
      <c r="K88" s="132">
        <v>0.01754385964912281</v>
      </c>
      <c r="L88" s="130">
        <v>0.00887941751021133</v>
      </c>
    </row>
    <row r="89" spans="1:12" ht="12.75">
      <c r="A89" s="1" t="s">
        <v>297</v>
      </c>
      <c r="B89" s="35"/>
      <c r="C89" s="25"/>
      <c r="D89" s="31"/>
      <c r="E89" s="25"/>
      <c r="F89" s="31"/>
      <c r="G89" s="67"/>
      <c r="H89" s="67"/>
      <c r="I89" s="112">
        <f>Perustaulukko_V_S!O90</f>
        <v>0</v>
      </c>
      <c r="J89" s="164">
        <f>Perustaulukko_Aland!J90</f>
        <v>0</v>
      </c>
      <c r="K89" s="132">
        <v>0</v>
      </c>
      <c r="L89" s="130">
        <v>0</v>
      </c>
    </row>
    <row r="90" spans="1:12" ht="12.75">
      <c r="A90" s="1" t="s">
        <v>102</v>
      </c>
      <c r="B90" s="35"/>
      <c r="C90" s="25"/>
      <c r="D90" s="31"/>
      <c r="E90" s="25"/>
      <c r="F90" s="31"/>
      <c r="G90" s="67"/>
      <c r="H90" s="67"/>
      <c r="I90" s="112">
        <f>Perustaulukko_V_S!O91</f>
        <v>0.030102347983142687</v>
      </c>
      <c r="J90" s="164">
        <f>Perustaulukko_Aland!J91</f>
        <v>0</v>
      </c>
      <c r="K90" s="132">
        <v>0</v>
      </c>
      <c r="L90" s="130">
        <v>0.04433601219252081</v>
      </c>
    </row>
    <row r="91" spans="1:12" ht="12.75">
      <c r="A91" s="1" t="s">
        <v>303</v>
      </c>
      <c r="B91" s="35"/>
      <c r="C91" s="25"/>
      <c r="D91" s="31"/>
      <c r="E91" s="25"/>
      <c r="F91" s="31"/>
      <c r="G91" s="67"/>
      <c r="H91" s="67">
        <v>0.01235510326573379</v>
      </c>
      <c r="I91" s="112">
        <f>Perustaulukko_V_S!O92</f>
        <v>0</v>
      </c>
      <c r="J91" s="164">
        <f>Perustaulukko_Aland!J92</f>
        <v>0</v>
      </c>
      <c r="K91" s="132">
        <v>0</v>
      </c>
      <c r="L91" s="130">
        <v>0</v>
      </c>
    </row>
    <row r="92" spans="1:12" ht="12.75">
      <c r="A92" s="1" t="s">
        <v>103</v>
      </c>
      <c r="B92" s="35"/>
      <c r="C92" s="25"/>
      <c r="D92" s="31"/>
      <c r="E92" s="25"/>
      <c r="F92" s="31"/>
      <c r="G92" s="67">
        <v>0.011472320376914018</v>
      </c>
      <c r="H92" s="67">
        <v>0.005032965926820675</v>
      </c>
      <c r="I92" s="112">
        <f>Perustaulukko_V_S!O93</f>
        <v>0.015051173991571343</v>
      </c>
      <c r="J92" s="164">
        <f>Perustaulukko_Aland!J93</f>
        <v>0</v>
      </c>
      <c r="K92" s="132">
        <v>0.01754385964912281</v>
      </c>
      <c r="L92" s="130">
        <v>0</v>
      </c>
    </row>
    <row r="93" spans="1:12" ht="12.75">
      <c r="A93" s="1" t="s">
        <v>104</v>
      </c>
      <c r="B93" s="35"/>
      <c r="C93" s="25"/>
      <c r="D93" s="31"/>
      <c r="E93" s="25"/>
      <c r="F93" s="31"/>
      <c r="G93" s="67"/>
      <c r="H93" s="67"/>
      <c r="I93" s="112">
        <f>Perustaulukko_V_S!O94</f>
        <v>0</v>
      </c>
      <c r="J93" s="164">
        <f>Perustaulukko_Aland!J94</f>
        <v>0</v>
      </c>
      <c r="K93" s="132">
        <v>0</v>
      </c>
      <c r="L93" s="130">
        <v>0</v>
      </c>
    </row>
    <row r="94" spans="1:12" ht="12.75">
      <c r="A94" s="1" t="s">
        <v>105</v>
      </c>
      <c r="B94" s="35">
        <v>1.01</v>
      </c>
      <c r="C94" s="25">
        <v>0.89</v>
      </c>
      <c r="D94" s="31">
        <v>3.36</v>
      </c>
      <c r="E94" s="25">
        <v>1.54</v>
      </c>
      <c r="F94" s="31">
        <v>16.77</v>
      </c>
      <c r="G94" s="67">
        <v>9.93325441696113</v>
      </c>
      <c r="H94" s="67">
        <v>7.687728079963516</v>
      </c>
      <c r="I94" s="112">
        <f>Perustaulukko_V_S!O95</f>
        <v>0.8278145695364238</v>
      </c>
      <c r="J94" s="164">
        <f>Perustaulukko_Aland!J95</f>
        <v>8.014667365112626</v>
      </c>
      <c r="K94" s="132">
        <v>7.677214999257454</v>
      </c>
      <c r="L94" s="130">
        <v>12.018399656474598</v>
      </c>
    </row>
    <row r="95" spans="1:12" ht="12.75">
      <c r="A95" s="1" t="s">
        <v>106</v>
      </c>
      <c r="B95" s="35"/>
      <c r="C95" s="25">
        <v>0.03</v>
      </c>
      <c r="D95" s="31">
        <v>0.05</v>
      </c>
      <c r="E95" s="25">
        <v>0.05</v>
      </c>
      <c r="F95" s="31">
        <v>0.13</v>
      </c>
      <c r="G95" s="67">
        <v>0.06894464075382804</v>
      </c>
      <c r="H95" s="67">
        <v>0.06542145040685911</v>
      </c>
      <c r="I95" s="112">
        <f>Perustaulukko_V_S!O96</f>
        <v>0.060204695966285374</v>
      </c>
      <c r="J95" s="164">
        <f>Perustaulukko_Aland!J96</f>
        <v>0.6286013619696177</v>
      </c>
      <c r="K95" s="132">
        <v>0.2204072949990755</v>
      </c>
      <c r="L95" s="130">
        <v>0.09730714046110955</v>
      </c>
    </row>
    <row r="96" spans="1:12" ht="12.75">
      <c r="A96" s="1" t="s">
        <v>107</v>
      </c>
      <c r="B96" s="35">
        <v>0.12</v>
      </c>
      <c r="C96" s="25">
        <v>0.01</v>
      </c>
      <c r="D96" s="31"/>
      <c r="E96" s="25"/>
      <c r="F96" s="31">
        <v>0.01</v>
      </c>
      <c r="G96" s="67">
        <v>0.028889281507656066</v>
      </c>
      <c r="H96" s="67">
        <v>0.06787376004774419</v>
      </c>
      <c r="I96" s="112">
        <f>Perustaulukko_V_S!O97</f>
        <v>0.16556291390728478</v>
      </c>
      <c r="J96" s="164">
        <f>Perustaulukko_Aland!J97</f>
        <v>5.133577789418545</v>
      </c>
      <c r="K96" s="132">
        <v>1.5223050671134122</v>
      </c>
      <c r="L96" s="130">
        <v>1.690410886823602</v>
      </c>
    </row>
    <row r="97" spans="1:12" ht="12.75">
      <c r="A97" s="1" t="s">
        <v>108</v>
      </c>
      <c r="B97" s="35"/>
      <c r="C97" s="25"/>
      <c r="D97" s="31">
        <v>0.01</v>
      </c>
      <c r="E97" s="25">
        <v>0.02</v>
      </c>
      <c r="F97" s="31">
        <v>0.01</v>
      </c>
      <c r="G97" s="67">
        <v>0.005</v>
      </c>
      <c r="H97" s="67">
        <v>0.02059627517338371</v>
      </c>
      <c r="I97" s="112">
        <f>Perustaulukko_V_S!O98</f>
        <v>0.015051173991571343</v>
      </c>
      <c r="J97" s="164">
        <f>Perustaulukko_Aland!J98</f>
        <v>0.10476689366160295</v>
      </c>
      <c r="K97" s="132">
        <v>0.06151099645757976</v>
      </c>
      <c r="L97" s="130">
        <v>0.07066888793047556</v>
      </c>
    </row>
    <row r="98" spans="1:12" ht="12.75">
      <c r="A98" s="1" t="s">
        <v>109</v>
      </c>
      <c r="B98" s="35"/>
      <c r="C98" s="25"/>
      <c r="D98" s="31"/>
      <c r="E98" s="25"/>
      <c r="F98" s="31">
        <v>0.02</v>
      </c>
      <c r="G98" s="67">
        <v>0.02594464075382803</v>
      </c>
      <c r="H98" s="67">
        <v>0.05645563966593966</v>
      </c>
      <c r="I98" s="112">
        <f>Perustaulukko_V_S!O99</f>
        <v>0.04515352197471403</v>
      </c>
      <c r="J98" s="164">
        <f>Perustaulukko_Aland!J99</f>
        <v>1.0476689366160294</v>
      </c>
      <c r="K98" s="132">
        <v>0.7724061876311175</v>
      </c>
      <c r="L98" s="130">
        <v>0.5651678773681971</v>
      </c>
    </row>
    <row r="99" spans="1:12" ht="12.75">
      <c r="A99" s="1" t="s">
        <v>110</v>
      </c>
      <c r="B99" s="35">
        <v>0.47</v>
      </c>
      <c r="C99" s="25">
        <v>0.83</v>
      </c>
      <c r="D99" s="31">
        <v>0.49</v>
      </c>
      <c r="E99" s="25">
        <v>0.64</v>
      </c>
      <c r="F99" s="31">
        <v>1.35</v>
      </c>
      <c r="G99" s="67">
        <v>3.0427844522968197</v>
      </c>
      <c r="H99" s="67">
        <v>8.273100463031538</v>
      </c>
      <c r="I99" s="112">
        <f>Perustaulukko_V_S!O100</f>
        <v>8.62432269717038</v>
      </c>
      <c r="J99" s="164">
        <f>Perustaulukko_Aland!J100</f>
        <v>51.49292823467785</v>
      </c>
      <c r="K99" s="132">
        <v>19.792104004560425</v>
      </c>
      <c r="L99" s="130">
        <v>16.0650837812976</v>
      </c>
    </row>
    <row r="100" spans="1:12" ht="12.75">
      <c r="A100" s="1" t="s">
        <v>111</v>
      </c>
      <c r="B100" s="35">
        <v>52.09</v>
      </c>
      <c r="C100" s="25">
        <v>25.73</v>
      </c>
      <c r="D100" s="31">
        <v>5.86</v>
      </c>
      <c r="E100" s="25">
        <v>57.54</v>
      </c>
      <c r="F100" s="31">
        <v>45.23</v>
      </c>
      <c r="G100" s="67">
        <v>29.827500588928153</v>
      </c>
      <c r="H100" s="67">
        <v>158.35812931298446</v>
      </c>
      <c r="I100" s="112">
        <f>Perustaulukko_V_S!O101</f>
        <v>1.926550270921132</v>
      </c>
      <c r="J100" s="164">
        <f>Perustaulukko_Aland!J101</f>
        <v>20.848611838658986</v>
      </c>
      <c r="K100" s="132">
        <v>31.458759618318084</v>
      </c>
      <c r="L100" s="130">
        <v>33.391228075120814</v>
      </c>
    </row>
    <row r="101" spans="1:12" ht="12.75">
      <c r="A101" s="1" t="s">
        <v>112</v>
      </c>
      <c r="B101" s="35"/>
      <c r="C101" s="25"/>
      <c r="D101" s="31"/>
      <c r="E101" s="25"/>
      <c r="F101" s="31"/>
      <c r="G101" s="67"/>
      <c r="H101" s="67">
        <v>0.005673646567628309</v>
      </c>
      <c r="I101" s="112">
        <f>Perustaulukko_V_S!O102</f>
        <v>0</v>
      </c>
      <c r="J101" s="164">
        <f>Perustaulukko_Aland!J102</f>
        <v>0.31430068098480884</v>
      </c>
      <c r="K101" s="132">
        <v>0.12302199291515951</v>
      </c>
      <c r="L101" s="130">
        <v>0.10618655797132089</v>
      </c>
    </row>
    <row r="102" spans="1:12" ht="12.75">
      <c r="A102" s="1" t="s">
        <v>113</v>
      </c>
      <c r="B102" s="35">
        <v>0.06</v>
      </c>
      <c r="C102" s="25">
        <v>0.01</v>
      </c>
      <c r="D102" s="31">
        <v>0.01</v>
      </c>
      <c r="E102" s="25">
        <v>0.01</v>
      </c>
      <c r="F102" s="31">
        <v>0.01</v>
      </c>
      <c r="G102" s="67">
        <v>0.007472320376914017</v>
      </c>
      <c r="H102" s="67">
        <v>0.22209118142091736</v>
      </c>
      <c r="I102" s="112">
        <f>Perustaulukko_V_S!O103</f>
        <v>0</v>
      </c>
      <c r="J102" s="164">
        <f>Perustaulukko_Aland!J103</f>
        <v>0.15715034049240442</v>
      </c>
      <c r="K102" s="132">
        <v>0.21951322098533496</v>
      </c>
      <c r="L102" s="130">
        <v>0.08824449687529069</v>
      </c>
    </row>
    <row r="103" spans="1:12" ht="12.75">
      <c r="A103" s="1" t="s">
        <v>114</v>
      </c>
      <c r="B103" s="35"/>
      <c r="C103" s="25"/>
      <c r="D103" s="31"/>
      <c r="E103" s="25"/>
      <c r="F103" s="31"/>
      <c r="G103" s="67"/>
      <c r="H103" s="67">
        <v>0.03335495916514203</v>
      </c>
      <c r="I103" s="112">
        <f>Perustaulukko_V_S!O104</f>
        <v>0</v>
      </c>
      <c r="J103" s="164">
        <f>Perustaulukko_Aland!J104</f>
        <v>0</v>
      </c>
      <c r="K103" s="132">
        <v>0.10552454559315079</v>
      </c>
      <c r="L103" s="130">
        <v>0.0265161018135623</v>
      </c>
    </row>
    <row r="104" spans="1:12" ht="12.75">
      <c r="A104" s="1" t="s">
        <v>115</v>
      </c>
      <c r="B104" s="35"/>
      <c r="C104" s="25"/>
      <c r="D104" s="31"/>
      <c r="E104" s="25"/>
      <c r="F104" s="31"/>
      <c r="G104" s="67"/>
      <c r="H104" s="67"/>
      <c r="I104" s="112">
        <f>Perustaulukko_V_S!O105</f>
        <v>0</v>
      </c>
      <c r="J104" s="164">
        <f>Perustaulukko_Aland!J105</f>
        <v>0.052383446830801476</v>
      </c>
      <c r="K104" s="132">
        <v>0.03519520698389555</v>
      </c>
      <c r="L104" s="130">
        <v>0.03527336860670194</v>
      </c>
    </row>
    <row r="105" spans="1:12" ht="12.75">
      <c r="A105" s="1" t="s">
        <v>308</v>
      </c>
      <c r="B105" s="35"/>
      <c r="C105" s="25"/>
      <c r="D105" s="31"/>
      <c r="E105" s="25"/>
      <c r="F105" s="31"/>
      <c r="G105" s="67"/>
      <c r="H105" s="67"/>
      <c r="I105" s="112">
        <f>Perustaulukko_V_S!O106</f>
        <v>0</v>
      </c>
      <c r="J105" s="164">
        <f>Perustaulukko_Aland!J106</f>
        <v>0.10476689366160295</v>
      </c>
      <c r="K105" s="132">
        <v>0.01754385964912281</v>
      </c>
      <c r="L105" s="130">
        <v>0</v>
      </c>
    </row>
    <row r="106" spans="1:12" ht="12.75">
      <c r="A106" s="1" t="s">
        <v>116</v>
      </c>
      <c r="B106" s="36">
        <v>7.2</v>
      </c>
      <c r="C106" s="25">
        <v>8.25</v>
      </c>
      <c r="D106" s="32">
        <v>11.19</v>
      </c>
      <c r="E106" s="25">
        <v>9.69</v>
      </c>
      <c r="F106" s="31">
        <v>11.59</v>
      </c>
      <c r="G106" s="67">
        <v>6.326455830388693</v>
      </c>
      <c r="H106" s="67">
        <v>4.456173243532964</v>
      </c>
      <c r="I106" s="112">
        <f>Perustaulukko_V_S!O107</f>
        <v>9.813365442504516</v>
      </c>
      <c r="J106" s="164">
        <f>Perustaulukko_Aland!J107</f>
        <v>20.53431115767418</v>
      </c>
      <c r="K106" s="132">
        <v>15.069735349838915</v>
      </c>
      <c r="L106" s="130">
        <v>14.855697720197808</v>
      </c>
    </row>
    <row r="107" spans="1:12" ht="12.75">
      <c r="A107" s="1" t="s">
        <v>117</v>
      </c>
      <c r="B107" s="35"/>
      <c r="C107" s="25"/>
      <c r="D107" s="31"/>
      <c r="E107" s="25"/>
      <c r="F107" s="31"/>
      <c r="G107" s="67">
        <v>0.11963052024536122</v>
      </c>
      <c r="H107" s="67">
        <v>0.09553044276533362</v>
      </c>
      <c r="I107" s="112">
        <f>Perustaulukko_V_S!O108</f>
        <v>0.015051173991571343</v>
      </c>
      <c r="J107" s="164">
        <f>Perustaulukko_Aland!J108</f>
        <v>0.15715034049240442</v>
      </c>
      <c r="K107" s="132">
        <v>0.15029293176112007</v>
      </c>
      <c r="L107" s="130">
        <v>0.4238911768657818</v>
      </c>
    </row>
    <row r="108" spans="1:12" ht="12.75">
      <c r="A108" s="1" t="s">
        <v>118</v>
      </c>
      <c r="B108" s="35">
        <v>0.79</v>
      </c>
      <c r="C108" s="25">
        <v>1.29</v>
      </c>
      <c r="D108" s="31">
        <v>2.29</v>
      </c>
      <c r="E108" s="25">
        <v>0.52</v>
      </c>
      <c r="F108" s="31">
        <v>0.97</v>
      </c>
      <c r="G108" s="67">
        <v>1.5173529022190537</v>
      </c>
      <c r="H108" s="67">
        <v>1.1962588927142996</v>
      </c>
      <c r="I108" s="112">
        <f>Perustaulukko_V_S!O109</f>
        <v>0.6321493076459964</v>
      </c>
      <c r="J108" s="164">
        <f>Perustaulukko_Aland!J109</f>
        <v>2.0429544264012574</v>
      </c>
      <c r="K108" s="132">
        <v>2.031946591354568</v>
      </c>
      <c r="L108" s="130">
        <v>2.3669802181611805</v>
      </c>
    </row>
    <row r="109" spans="1:12" ht="12.75">
      <c r="A109" s="1" t="s">
        <v>119</v>
      </c>
      <c r="B109" s="35">
        <v>10.23</v>
      </c>
      <c r="C109" s="25">
        <v>8.59</v>
      </c>
      <c r="D109" s="32">
        <v>8.7</v>
      </c>
      <c r="E109" s="25">
        <v>7.61</v>
      </c>
      <c r="F109" s="31">
        <v>4.68</v>
      </c>
      <c r="G109" s="67">
        <v>3.697294464075383</v>
      </c>
      <c r="H109" s="67">
        <v>2.297057025789504</v>
      </c>
      <c r="I109" s="112">
        <f>Perustaulukko_V_S!O110</f>
        <v>1.4298615291992776</v>
      </c>
      <c r="J109" s="164">
        <f>Perustaulukko_Aland!J110</f>
        <v>0.890518596123625</v>
      </c>
      <c r="K109" s="132">
        <v>1.9450382353998616</v>
      </c>
      <c r="L109" s="130">
        <v>3.621688893399069</v>
      </c>
    </row>
    <row r="110" spans="1:12" ht="12.75">
      <c r="A110" s="1" t="s">
        <v>200</v>
      </c>
      <c r="B110" s="35"/>
      <c r="C110" s="25">
        <v>0.01</v>
      </c>
      <c r="D110" s="31"/>
      <c r="E110" s="25"/>
      <c r="F110" s="31"/>
      <c r="G110" s="67"/>
      <c r="H110" s="67"/>
      <c r="I110" s="112">
        <f>Perustaulukko_V_S!O111</f>
        <v>0</v>
      </c>
      <c r="J110" s="164">
        <f>Perustaulukko_Aland!J111</f>
        <v>0</v>
      </c>
      <c r="K110" s="132">
        <v>0</v>
      </c>
      <c r="L110" s="130">
        <v>0</v>
      </c>
    </row>
    <row r="111" spans="1:12" ht="12.75">
      <c r="A111" s="1" t="s">
        <v>120</v>
      </c>
      <c r="B111" s="35">
        <v>7.16</v>
      </c>
      <c r="C111" s="25">
        <v>3.98</v>
      </c>
      <c r="D111" s="31">
        <v>5.02</v>
      </c>
      <c r="E111" s="25">
        <v>4.32</v>
      </c>
      <c r="F111" s="32">
        <v>3.6</v>
      </c>
      <c r="G111" s="67">
        <v>3.4144346289752647</v>
      </c>
      <c r="H111" s="67">
        <v>2.7810515428794744</v>
      </c>
      <c r="I111" s="112">
        <f>Perustaulukko_V_S!O112</f>
        <v>2.2576760987357014</v>
      </c>
      <c r="J111" s="164">
        <f>Perustaulukko_Aland!J112</f>
        <v>0.36668412781561033</v>
      </c>
      <c r="K111" s="132">
        <v>0.6434582035111062</v>
      </c>
      <c r="L111" s="130">
        <v>1.1396426997563565</v>
      </c>
    </row>
    <row r="112" spans="1:12" ht="12.75">
      <c r="A112" s="1" t="s">
        <v>121</v>
      </c>
      <c r="B112" s="35">
        <v>2.11</v>
      </c>
      <c r="C112" s="28">
        <v>1.9</v>
      </c>
      <c r="D112" s="31">
        <v>2.39</v>
      </c>
      <c r="E112" s="28">
        <v>1.8</v>
      </c>
      <c r="F112" s="32">
        <v>2.3</v>
      </c>
      <c r="G112" s="67">
        <v>2.106434628975265</v>
      </c>
      <c r="H112" s="67">
        <v>2.0978011245867156</v>
      </c>
      <c r="I112" s="112">
        <f>Perustaulukko_V_S!O113</f>
        <v>5.087296809151114</v>
      </c>
      <c r="J112" s="164">
        <f>Perustaulukko_Aland!J113</f>
        <v>5.238344683080148</v>
      </c>
      <c r="K112" s="132">
        <v>3.353811480693684</v>
      </c>
      <c r="L112" s="130">
        <v>5.290126745463275</v>
      </c>
    </row>
    <row r="113" spans="1:12" ht="12.75">
      <c r="A113" s="1" t="s">
        <v>122</v>
      </c>
      <c r="B113" s="35">
        <v>2.85</v>
      </c>
      <c r="C113" s="25">
        <v>2.54</v>
      </c>
      <c r="D113" s="32">
        <v>5</v>
      </c>
      <c r="E113" s="25">
        <v>10.74</v>
      </c>
      <c r="F113" s="31">
        <v>23.02</v>
      </c>
      <c r="G113" s="67">
        <v>40.44371613663133</v>
      </c>
      <c r="H113" s="67">
        <v>60.616710487404326</v>
      </c>
      <c r="I113" s="112">
        <f>Perustaulukko_V_S!O114</f>
        <v>50.285972305839856</v>
      </c>
      <c r="J113" s="164">
        <f>Perustaulukko_Aland!J114</f>
        <v>140.54478784704034</v>
      </c>
      <c r="K113" s="132">
        <v>127.0029301830515</v>
      </c>
      <c r="L113" s="130">
        <v>97.27611887707786</v>
      </c>
    </row>
    <row r="114" spans="1:12" ht="12.75">
      <c r="A114" s="1" t="s">
        <v>123</v>
      </c>
      <c r="B114" s="35">
        <v>33.08</v>
      </c>
      <c r="C114" s="25">
        <v>33.74</v>
      </c>
      <c r="D114" s="32">
        <v>49.43</v>
      </c>
      <c r="E114" s="25">
        <v>40.04</v>
      </c>
      <c r="F114" s="31">
        <v>44.77</v>
      </c>
      <c r="G114" s="67">
        <v>57.653077738515904</v>
      </c>
      <c r="H114" s="67">
        <v>75.74633960363184</v>
      </c>
      <c r="I114" s="112">
        <f>Perustaulukko_V_S!O115</f>
        <v>67.39915713425647</v>
      </c>
      <c r="J114" s="164">
        <f>Perustaulukko_Aland!J115</f>
        <v>166.05552645364068</v>
      </c>
      <c r="K114" s="132">
        <v>161.21810554524203</v>
      </c>
      <c r="L114" s="130">
        <v>163.2746634043029</v>
      </c>
    </row>
    <row r="115" spans="1:12" ht="12.75">
      <c r="A115" s="1" t="s">
        <v>124</v>
      </c>
      <c r="B115" s="35"/>
      <c r="C115" s="25"/>
      <c r="D115" s="31">
        <v>0.02</v>
      </c>
      <c r="E115" s="25"/>
      <c r="F115" s="31">
        <v>0.04</v>
      </c>
      <c r="G115" s="67">
        <v>0.022944640753828034</v>
      </c>
      <c r="H115" s="67">
        <v>0.02179189999228148</v>
      </c>
      <c r="I115" s="112">
        <f>Perustaulukko_V_S!O116</f>
        <v>0.060204695966285374</v>
      </c>
      <c r="J115" s="164">
        <f>Perustaulukko_Aland!J116</f>
        <v>0.6286013619696177</v>
      </c>
      <c r="K115" s="132">
        <v>0.20180079829202638</v>
      </c>
      <c r="L115" s="130">
        <v>0</v>
      </c>
    </row>
    <row r="116" spans="1:12" ht="12.75">
      <c r="A116" s="1" t="s">
        <v>125</v>
      </c>
      <c r="B116" s="35">
        <v>1.48</v>
      </c>
      <c r="C116" s="25">
        <v>1.13</v>
      </c>
      <c r="D116" s="31">
        <v>0.87</v>
      </c>
      <c r="E116" s="25">
        <v>0.96</v>
      </c>
      <c r="F116" s="31">
        <v>1.04</v>
      </c>
      <c r="G116" s="67">
        <v>1.2495936395759721</v>
      </c>
      <c r="H116" s="67">
        <v>0.9431432681308122</v>
      </c>
      <c r="I116" s="112">
        <f>Perustaulukko_V_S!O117</f>
        <v>1.9867549668874174</v>
      </c>
      <c r="J116" s="164">
        <f>Perustaulukko_Aland!J117</f>
        <v>3.5096909376636987</v>
      </c>
      <c r="K116" s="132">
        <v>2.471588633376294</v>
      </c>
      <c r="L116" s="130">
        <v>2.686272796377574</v>
      </c>
    </row>
    <row r="117" spans="1:12" ht="12.75">
      <c r="A117" s="1" t="s">
        <v>126</v>
      </c>
      <c r="B117" s="35">
        <v>0.09</v>
      </c>
      <c r="C117" s="25">
        <v>0.04</v>
      </c>
      <c r="D117" s="31">
        <v>0.11</v>
      </c>
      <c r="E117" s="25">
        <v>0.09</v>
      </c>
      <c r="F117" s="32">
        <v>0.1</v>
      </c>
      <c r="G117" s="67">
        <v>0.19702944640753828</v>
      </c>
      <c r="H117" s="67">
        <v>0.147529430265399</v>
      </c>
      <c r="I117" s="112">
        <f>Perustaulukko_V_S!O118</f>
        <v>0.3461770018061409</v>
      </c>
      <c r="J117" s="164">
        <f>Perustaulukko_Aland!J118</f>
        <v>0.10476689366160295</v>
      </c>
      <c r="K117" s="132">
        <v>0.1320406474067131</v>
      </c>
      <c r="L117" s="130">
        <v>0.07967045615775858</v>
      </c>
    </row>
    <row r="118" spans="1:12" ht="12.75">
      <c r="A118" s="1" t="s">
        <v>127</v>
      </c>
      <c r="B118" s="35">
        <v>2.66</v>
      </c>
      <c r="C118" s="25">
        <v>1.93</v>
      </c>
      <c r="D118" s="31">
        <v>1.99</v>
      </c>
      <c r="E118" s="25">
        <v>2.07</v>
      </c>
      <c r="F118" s="32">
        <v>1.7</v>
      </c>
      <c r="G118" s="67">
        <v>2.141689045936396</v>
      </c>
      <c r="H118" s="67">
        <v>3.9978224954927217</v>
      </c>
      <c r="I118" s="112">
        <f>Perustaulukko_V_S!O119</f>
        <v>1.7459361830222757</v>
      </c>
      <c r="J118" s="164">
        <f>Perustaulukko_Aland!J119</f>
        <v>0.7333682556312207</v>
      </c>
      <c r="K118" s="132">
        <v>1.5592687889933403</v>
      </c>
      <c r="L118" s="130">
        <v>1.2903484959958054</v>
      </c>
    </row>
    <row r="119" spans="1:12" ht="12.75">
      <c r="A119" s="1" t="s">
        <v>128</v>
      </c>
      <c r="B119" s="35">
        <v>4.56</v>
      </c>
      <c r="C119" s="25">
        <v>5.73</v>
      </c>
      <c r="D119" s="31">
        <v>7.09</v>
      </c>
      <c r="E119" s="25">
        <v>12.12</v>
      </c>
      <c r="F119" s="31">
        <v>10.94</v>
      </c>
      <c r="G119" s="67">
        <v>12.16944522968198</v>
      </c>
      <c r="H119" s="67">
        <v>15.376041501875656</v>
      </c>
      <c r="I119" s="112">
        <f>Perustaulukko_V_S!O120</f>
        <v>13.726670680313065</v>
      </c>
      <c r="J119" s="164">
        <f>Perustaulukko_Aland!J120</f>
        <v>21.581980094290206</v>
      </c>
      <c r="K119" s="132">
        <v>27.98327551450303</v>
      </c>
      <c r="L119" s="130">
        <v>26.216912424513207</v>
      </c>
    </row>
    <row r="120" spans="1:12" ht="12.75">
      <c r="A120" s="1" t="s">
        <v>129</v>
      </c>
      <c r="B120" s="35">
        <v>0.01</v>
      </c>
      <c r="C120" s="25">
        <v>0.02</v>
      </c>
      <c r="D120" s="31"/>
      <c r="E120" s="25">
        <v>0.03</v>
      </c>
      <c r="F120" s="31">
        <v>0.04</v>
      </c>
      <c r="G120" s="67">
        <v>0.006999999999999999</v>
      </c>
      <c r="H120" s="67">
        <v>0.013930586215354425</v>
      </c>
      <c r="I120" s="112">
        <f>Perustaulukko_V_S!O121</f>
        <v>0.015051173991571343</v>
      </c>
      <c r="J120" s="164">
        <f>Perustaulukko_Aland!J121</f>
        <v>12.205343111576743</v>
      </c>
      <c r="K120" s="132">
        <v>0.14926204399888612</v>
      </c>
      <c r="L120" s="130">
        <v>0.30006793459110986</v>
      </c>
    </row>
    <row r="121" spans="1:12" ht="12.75">
      <c r="A121" s="1" t="s">
        <v>130</v>
      </c>
      <c r="B121" s="36">
        <v>90.6</v>
      </c>
      <c r="C121" s="25">
        <v>44.43</v>
      </c>
      <c r="D121" s="32">
        <v>15.29</v>
      </c>
      <c r="E121" s="25">
        <v>13.13</v>
      </c>
      <c r="F121" s="31">
        <v>15.94</v>
      </c>
      <c r="G121" s="67">
        <v>37.92022732626619</v>
      </c>
      <c r="H121" s="67">
        <v>40.36378970693837</v>
      </c>
      <c r="I121" s="112">
        <f>Perustaulukko_V_S!O122</f>
        <v>32.02889825406382</v>
      </c>
      <c r="J121" s="164">
        <f>Perustaulukko_Aland!J122</f>
        <v>55.735987427972766</v>
      </c>
      <c r="K121" s="132">
        <v>62.0428327176591</v>
      </c>
      <c r="L121" s="130">
        <v>35.675902200498186</v>
      </c>
    </row>
    <row r="122" spans="1:12" ht="12.75">
      <c r="A122" s="1" t="s">
        <v>131</v>
      </c>
      <c r="B122" s="35">
        <v>0.25</v>
      </c>
      <c r="C122" s="25">
        <v>0.05</v>
      </c>
      <c r="D122" s="31">
        <v>0.03</v>
      </c>
      <c r="E122" s="25">
        <v>0.02</v>
      </c>
      <c r="F122" s="31"/>
      <c r="G122" s="67">
        <v>0.004</v>
      </c>
      <c r="H122" s="67">
        <v>0.00613195977434388</v>
      </c>
      <c r="I122" s="112">
        <f>Perustaulukko_V_S!O123</f>
        <v>0</v>
      </c>
      <c r="J122" s="164">
        <f>Perustaulukko_Aland!J123</f>
        <v>0</v>
      </c>
      <c r="K122" s="132">
        <v>0.026362201800798294</v>
      </c>
      <c r="L122" s="130">
        <v>0.008818342151675485</v>
      </c>
    </row>
    <row r="123" spans="1:12" ht="12.75">
      <c r="A123" s="1" t="s">
        <v>132</v>
      </c>
      <c r="B123" s="35">
        <v>47.42</v>
      </c>
      <c r="C123" s="25">
        <v>53.63</v>
      </c>
      <c r="D123" s="32">
        <v>40.11</v>
      </c>
      <c r="E123" s="25">
        <v>41.99</v>
      </c>
      <c r="F123" s="31">
        <v>24.56</v>
      </c>
      <c r="G123" s="67">
        <v>23.514391048292115</v>
      </c>
      <c r="H123" s="67">
        <v>29.386078925371134</v>
      </c>
      <c r="I123" s="112">
        <f>Perustaulukko_V_S!O124</f>
        <v>25.707405177603853</v>
      </c>
      <c r="J123" s="164">
        <f>Perustaulukko_Aland!J124</f>
        <v>60.3981141959141</v>
      </c>
      <c r="K123" s="132">
        <v>42.16682899854067</v>
      </c>
      <c r="L123" s="130">
        <v>38.62516549073111</v>
      </c>
    </row>
    <row r="124" spans="1:12" ht="12.75">
      <c r="A124" s="1" t="s">
        <v>133</v>
      </c>
      <c r="B124" s="35">
        <v>0.03</v>
      </c>
      <c r="C124" s="25">
        <v>0.18</v>
      </c>
      <c r="D124" s="31">
        <v>0.28</v>
      </c>
      <c r="E124" s="25">
        <v>0.75</v>
      </c>
      <c r="F124" s="32">
        <v>0.9</v>
      </c>
      <c r="G124" s="67">
        <v>2.4040471142520614</v>
      </c>
      <c r="H124" s="67">
        <v>6.288834563898366</v>
      </c>
      <c r="I124" s="112">
        <f>Perustaulukko_V_S!O125</f>
        <v>8.39855508729681</v>
      </c>
      <c r="J124" s="164">
        <f>Perustaulukko_Aland!J125</f>
        <v>4.609743321110529</v>
      </c>
      <c r="K124" s="132">
        <v>5.234133722197916</v>
      </c>
      <c r="L124" s="130">
        <v>5.9863858327719095</v>
      </c>
    </row>
    <row r="125" spans="1:12" ht="12.75">
      <c r="A125" s="1" t="s">
        <v>134</v>
      </c>
      <c r="B125" s="36">
        <v>2.5</v>
      </c>
      <c r="C125" s="28">
        <v>1.02</v>
      </c>
      <c r="D125" s="31">
        <v>0.46</v>
      </c>
      <c r="E125" s="25">
        <v>0.13</v>
      </c>
      <c r="F125" s="31">
        <v>0.01</v>
      </c>
      <c r="G125" s="67">
        <v>0.099</v>
      </c>
      <c r="H125" s="67">
        <v>0.30873653526734346</v>
      </c>
      <c r="I125" s="112">
        <f>Perustaulukko_V_S!O126</f>
        <v>0.015051173991571343</v>
      </c>
      <c r="J125" s="164">
        <f>Perustaulukko_Aland!J126</f>
        <v>1.4667365112624413</v>
      </c>
      <c r="K125" s="132">
        <v>0.8771929824561404</v>
      </c>
      <c r="L125" s="130">
        <v>0.7761973354230501</v>
      </c>
    </row>
    <row r="126" spans="1:12" ht="12.75">
      <c r="A126" s="1" t="s">
        <v>135</v>
      </c>
      <c r="B126" s="35">
        <v>27.78</v>
      </c>
      <c r="C126" s="25">
        <v>43.99</v>
      </c>
      <c r="D126" s="32">
        <v>62.92</v>
      </c>
      <c r="E126" s="28">
        <v>37.8</v>
      </c>
      <c r="F126" s="32">
        <v>16.8</v>
      </c>
      <c r="G126" s="67">
        <v>10.316457008244994</v>
      </c>
      <c r="H126" s="67">
        <v>12.451562446818613</v>
      </c>
      <c r="I126" s="112">
        <f>Perustaulukko_V_S!O127</f>
        <v>6.441902468392535</v>
      </c>
      <c r="J126" s="164">
        <f>Perustaulukko_Aland!J127</f>
        <v>6.862231534834993</v>
      </c>
      <c r="K126" s="132">
        <v>10.028354569012956</v>
      </c>
      <c r="L126" s="130">
        <v>8.758215810249197</v>
      </c>
    </row>
    <row r="127" spans="1:12" ht="12.75">
      <c r="A127" s="1" t="s">
        <v>136</v>
      </c>
      <c r="B127" s="35"/>
      <c r="C127" s="25">
        <v>0.02</v>
      </c>
      <c r="D127" s="31"/>
      <c r="E127" s="25">
        <v>0.14</v>
      </c>
      <c r="F127" s="31">
        <v>0.09</v>
      </c>
      <c r="G127" s="67">
        <v>2.496676089517079</v>
      </c>
      <c r="H127" s="67">
        <v>27.372493289022554</v>
      </c>
      <c r="I127" s="112">
        <f>Perustaulukko_V_S!O128</f>
        <v>22.245635159542445</v>
      </c>
      <c r="J127" s="164">
        <f>Perustaulukko_Aland!J128</f>
        <v>43.05919329491881</v>
      </c>
      <c r="K127" s="132">
        <v>44.4129532477774</v>
      </c>
      <c r="L127" s="130">
        <v>38.51803931185924</v>
      </c>
    </row>
    <row r="128" spans="1:12" ht="12.75">
      <c r="A128" s="1" t="s">
        <v>137</v>
      </c>
      <c r="B128" s="35">
        <v>0.56</v>
      </c>
      <c r="C128" s="25">
        <v>1.74</v>
      </c>
      <c r="D128" s="31">
        <v>0.97</v>
      </c>
      <c r="E128" s="25">
        <v>1.25</v>
      </c>
      <c r="F128" s="32">
        <v>0.44</v>
      </c>
      <c r="G128" s="67">
        <v>0.33453121319199053</v>
      </c>
      <c r="H128" s="67">
        <v>0.7314392070650544</v>
      </c>
      <c r="I128" s="112">
        <f>Perustaulukko_V_S!O129</f>
        <v>0.3160746538229982</v>
      </c>
      <c r="J128" s="164">
        <f>Perustaulukko_Aland!J129</f>
        <v>5.447878470403353</v>
      </c>
      <c r="K128" s="132">
        <v>6.081153474661218</v>
      </c>
      <c r="L128" s="130">
        <v>4.9296740736982265</v>
      </c>
    </row>
    <row r="129" spans="1:12" ht="12.75">
      <c r="A129" s="1" t="s">
        <v>138</v>
      </c>
      <c r="B129" s="35">
        <v>0.53</v>
      </c>
      <c r="C129" s="25">
        <v>1.94</v>
      </c>
      <c r="D129" s="32">
        <v>1.7</v>
      </c>
      <c r="E129" s="25">
        <v>1.31</v>
      </c>
      <c r="F129" s="31">
        <v>0.75</v>
      </c>
      <c r="G129" s="67">
        <v>0.3024723203769141</v>
      </c>
      <c r="H129" s="67">
        <v>2.1904923137289636</v>
      </c>
      <c r="I129" s="112">
        <f>Perustaulukko_V_S!O130</f>
        <v>0.10535821794099941</v>
      </c>
      <c r="J129" s="164">
        <f>Perustaulukko_Aland!J130</f>
        <v>1.5715034049240442</v>
      </c>
      <c r="K129" s="132">
        <v>1.1107327900643102</v>
      </c>
      <c r="L129" s="130">
        <v>1.2366444634247868</v>
      </c>
    </row>
    <row r="130" spans="1:12" ht="12.75">
      <c r="A130" s="1" t="s">
        <v>139</v>
      </c>
      <c r="B130" s="35">
        <v>0.11</v>
      </c>
      <c r="C130" s="25"/>
      <c r="D130" s="31"/>
      <c r="E130" s="25">
        <v>0.01</v>
      </c>
      <c r="F130" s="32">
        <v>0.03</v>
      </c>
      <c r="G130" s="67"/>
      <c r="H130" s="67">
        <v>0.037787286345998566</v>
      </c>
      <c r="I130" s="112">
        <f>Perustaulukko_V_S!O131</f>
        <v>0</v>
      </c>
      <c r="J130" s="164">
        <f>Perustaulukko_Aland!J131</f>
        <v>0.052383446830801476</v>
      </c>
      <c r="K130" s="132">
        <v>0.1842569386429036</v>
      </c>
      <c r="L130" s="130">
        <v>0.08818342151675485</v>
      </c>
    </row>
    <row r="131" spans="1:12" ht="12.75">
      <c r="A131" s="1" t="s">
        <v>140</v>
      </c>
      <c r="B131" s="35">
        <v>7.38</v>
      </c>
      <c r="C131" s="25">
        <v>3.47</v>
      </c>
      <c r="D131" s="31">
        <v>5.97</v>
      </c>
      <c r="E131" s="25">
        <v>17.45</v>
      </c>
      <c r="F131" s="31">
        <v>34.78</v>
      </c>
      <c r="G131" s="67">
        <v>69.49336395759717</v>
      </c>
      <c r="H131" s="67">
        <v>44.49814820504307</v>
      </c>
      <c r="I131" s="112">
        <f>Perustaulukko_V_S!O132</f>
        <v>19.416014449127033</v>
      </c>
      <c r="J131" s="164">
        <f>Perustaulukko_Aland!J132</f>
        <v>46.62126767941331</v>
      </c>
      <c r="K131" s="132">
        <v>62.37657443990805</v>
      </c>
      <c r="L131" s="130">
        <v>124.93499702609984</v>
      </c>
    </row>
    <row r="132" spans="1:12" ht="12.75">
      <c r="A132" s="1" t="s">
        <v>141</v>
      </c>
      <c r="B132" s="35">
        <v>1.01</v>
      </c>
      <c r="C132" s="25">
        <v>1.17</v>
      </c>
      <c r="D132" s="31">
        <v>0.42</v>
      </c>
      <c r="E132" s="28">
        <v>0.3</v>
      </c>
      <c r="F132" s="31">
        <v>0.74</v>
      </c>
      <c r="G132" s="67">
        <v>1.4537926972909305</v>
      </c>
      <c r="H132" s="67">
        <v>2.37510412204557</v>
      </c>
      <c r="I132" s="112">
        <f>Perustaulukko_V_S!O133</f>
        <v>3.371462974111981</v>
      </c>
      <c r="J132" s="164">
        <f>Perustaulukko_Aland!J133</f>
        <v>5.185961236249346</v>
      </c>
      <c r="K132" s="132">
        <v>2.190833073330339</v>
      </c>
      <c r="L132" s="130">
        <v>1.618092964212659</v>
      </c>
    </row>
    <row r="133" spans="1:12" ht="12.75">
      <c r="A133" s="1" t="s">
        <v>142</v>
      </c>
      <c r="B133" s="35">
        <v>27.38</v>
      </c>
      <c r="C133" s="25">
        <v>3.55</v>
      </c>
      <c r="D133" s="31">
        <v>4.02</v>
      </c>
      <c r="E133" s="25">
        <v>3.81</v>
      </c>
      <c r="F133" s="31">
        <v>7.25</v>
      </c>
      <c r="G133" s="67">
        <v>10.572916372202593</v>
      </c>
      <c r="H133" s="67">
        <v>15.618990122810464</v>
      </c>
      <c r="I133" s="112">
        <f>Perustaulukko_V_S!O134</f>
        <v>5.162552679108971</v>
      </c>
      <c r="J133" s="164">
        <f>Perustaulukko_Aland!J134</f>
        <v>45.83551597695129</v>
      </c>
      <c r="K133" s="132">
        <v>28.853427249925957</v>
      </c>
      <c r="L133" s="130">
        <v>25.96413560984685</v>
      </c>
    </row>
    <row r="134" spans="1:12" ht="12.75">
      <c r="A134" s="1" t="s">
        <v>143</v>
      </c>
      <c r="B134" s="35">
        <v>0.25</v>
      </c>
      <c r="C134" s="25">
        <v>0.45</v>
      </c>
      <c r="D134" s="31">
        <v>0.11</v>
      </c>
      <c r="E134" s="25">
        <v>4.73</v>
      </c>
      <c r="F134" s="31">
        <v>0.36</v>
      </c>
      <c r="G134" s="67">
        <v>0.03241696113074204</v>
      </c>
      <c r="H134" s="67">
        <v>0.0090662813729351</v>
      </c>
      <c r="I134" s="112">
        <f>Perustaulukko_V_S!O135</f>
        <v>0.526791089704997</v>
      </c>
      <c r="J134" s="164">
        <f>Perustaulukko_Aland!J135</f>
        <v>0.15715034049240442</v>
      </c>
      <c r="K134" s="132">
        <v>0.008771929824561405</v>
      </c>
      <c r="L134" s="130">
        <v>0.008818342151675485</v>
      </c>
    </row>
    <row r="135" spans="1:12" ht="12.75">
      <c r="A135" s="1" t="s">
        <v>144</v>
      </c>
      <c r="B135" s="35">
        <v>0.16</v>
      </c>
      <c r="C135" s="25">
        <v>0.07</v>
      </c>
      <c r="D135" s="31">
        <v>0.07</v>
      </c>
      <c r="E135" s="25">
        <v>0.23</v>
      </c>
      <c r="F135" s="31">
        <v>0.06</v>
      </c>
      <c r="G135" s="67">
        <v>0.061</v>
      </c>
      <c r="H135" s="67"/>
      <c r="I135" s="112">
        <f>Perustaulukko_V_S!O136</f>
        <v>0.015051173991571343</v>
      </c>
      <c r="J135" s="164">
        <f>Perustaulukko_Aland!J136</f>
        <v>0.052383446830801476</v>
      </c>
      <c r="K135" s="132">
        <v>0</v>
      </c>
      <c r="L135" s="130">
        <v>0.01775883502042266</v>
      </c>
    </row>
    <row r="136" spans="1:12" ht="12.75">
      <c r="A136" s="1" t="s">
        <v>145</v>
      </c>
      <c r="B136" s="35">
        <v>55.41</v>
      </c>
      <c r="C136" s="25">
        <v>7.07</v>
      </c>
      <c r="D136" s="32">
        <v>16.46</v>
      </c>
      <c r="E136" s="25">
        <v>19.06</v>
      </c>
      <c r="F136" s="31">
        <v>10.91</v>
      </c>
      <c r="G136" s="67">
        <v>14.193605418138986</v>
      </c>
      <c r="H136" s="67">
        <v>15.619801936113744</v>
      </c>
      <c r="I136" s="112">
        <f>Perustaulukko_V_S!O137</f>
        <v>2.7694160144491273</v>
      </c>
      <c r="J136" s="164">
        <f>Perustaulukko_Aland!J137</f>
        <v>16.238868517548458</v>
      </c>
      <c r="K136" s="132">
        <v>15.867036001970435</v>
      </c>
      <c r="L136" s="130">
        <v>19.020078759023885</v>
      </c>
    </row>
    <row r="137" spans="1:12" ht="12.75">
      <c r="A137" s="1" t="s">
        <v>146</v>
      </c>
      <c r="B137" s="35">
        <v>0.04</v>
      </c>
      <c r="C137" s="25">
        <v>0.01</v>
      </c>
      <c r="D137" s="31">
        <v>0.03</v>
      </c>
      <c r="E137" s="25">
        <v>0.05</v>
      </c>
      <c r="F137" s="31">
        <v>0.03</v>
      </c>
      <c r="G137" s="67">
        <v>0.015472320376914015</v>
      </c>
      <c r="H137" s="67">
        <v>0.06012964551353606</v>
      </c>
      <c r="I137" s="112">
        <f>Perustaulukko_V_S!O138</f>
        <v>0.030102347983142687</v>
      </c>
      <c r="J137" s="164">
        <f>Perustaulukko_Aland!J138</f>
        <v>0.10476689366160295</v>
      </c>
      <c r="K137" s="132">
        <v>0.03518054395247378</v>
      </c>
      <c r="L137" s="130">
        <v>0.07060781257193972</v>
      </c>
    </row>
    <row r="138" spans="1:12" ht="12.75">
      <c r="A138" s="1" t="s">
        <v>196</v>
      </c>
      <c r="B138" s="35">
        <v>0.04</v>
      </c>
      <c r="C138" s="25"/>
      <c r="D138" s="31"/>
      <c r="E138" s="25"/>
      <c r="F138" s="31"/>
      <c r="G138" s="67"/>
      <c r="H138" s="67"/>
      <c r="I138" s="112">
        <f>Perustaulukko_V_S!O139</f>
        <v>0</v>
      </c>
      <c r="J138" s="164">
        <f>Perustaulukko_Aland!J139</f>
        <v>0</v>
      </c>
      <c r="K138" s="132">
        <v>0.008771929824561405</v>
      </c>
      <c r="L138" s="130">
        <v>0</v>
      </c>
    </row>
    <row r="139" spans="1:12" ht="12.75">
      <c r="A139" s="1" t="s">
        <v>147</v>
      </c>
      <c r="B139" s="35">
        <v>2.07</v>
      </c>
      <c r="C139" s="25">
        <v>1.51</v>
      </c>
      <c r="D139" s="31">
        <v>0.99</v>
      </c>
      <c r="E139" s="25">
        <v>0.51</v>
      </c>
      <c r="F139" s="32">
        <v>1.2</v>
      </c>
      <c r="G139" s="67">
        <v>1.4846042402826858</v>
      </c>
      <c r="H139" s="67">
        <v>0.5312785710284281</v>
      </c>
      <c r="I139" s="112">
        <f>Perustaulukko_V_S!O140</f>
        <v>0.5418422636965684</v>
      </c>
      <c r="J139" s="164">
        <f>Perustaulukko_Aland!J140</f>
        <v>8.17181770560503</v>
      </c>
      <c r="K139" s="132">
        <v>2.367817692379096</v>
      </c>
      <c r="L139" s="130">
        <v>6.605304723756155</v>
      </c>
    </row>
    <row r="140" spans="1:12" ht="12.75">
      <c r="A140" s="1" t="s">
        <v>148</v>
      </c>
      <c r="B140" s="35">
        <v>2.24</v>
      </c>
      <c r="C140" s="25">
        <v>1.56</v>
      </c>
      <c r="D140" s="31">
        <v>1.05</v>
      </c>
      <c r="E140" s="25">
        <v>0.88</v>
      </c>
      <c r="F140" s="31">
        <v>2.62</v>
      </c>
      <c r="G140" s="67">
        <v>2.0387338044758545</v>
      </c>
      <c r="H140" s="67">
        <v>0.5417180550788127</v>
      </c>
      <c r="I140" s="112">
        <f>Perustaulukko_V_S!O141</f>
        <v>0.5869957856712824</v>
      </c>
      <c r="J140" s="164">
        <f>Perustaulukko_Aland!J141</f>
        <v>4.871660555264537</v>
      </c>
      <c r="K140" s="132">
        <v>0.7634974440580625</v>
      </c>
      <c r="L140" s="130">
        <v>1.1649983697577377</v>
      </c>
    </row>
    <row r="141" spans="1:12" ht="12.75">
      <c r="A141" s="1" t="s">
        <v>149</v>
      </c>
      <c r="B141" s="35">
        <v>0.12</v>
      </c>
      <c r="C141" s="25"/>
      <c r="D141" s="31">
        <v>0.08</v>
      </c>
      <c r="E141" s="25">
        <v>0.14</v>
      </c>
      <c r="F141" s="31">
        <v>0.05</v>
      </c>
      <c r="G141" s="67">
        <v>0.020999999999999998</v>
      </c>
      <c r="H141" s="67">
        <v>0.1746689329349266</v>
      </c>
      <c r="I141" s="112">
        <f>Perustaulukko_V_S!O142</f>
        <v>0.09030704394942805</v>
      </c>
      <c r="J141" s="164">
        <f>Perustaulukko_Aland!J142</f>
        <v>1.9381875327396545</v>
      </c>
      <c r="K141" s="132">
        <v>1.6370582724693898</v>
      </c>
      <c r="L141" s="130">
        <v>1.3352341864151491</v>
      </c>
    </row>
    <row r="142" spans="1:12" ht="12.75">
      <c r="A142" s="1" t="s">
        <v>150</v>
      </c>
      <c r="B142" s="36">
        <v>0.5</v>
      </c>
      <c r="C142" s="25">
        <v>0.13</v>
      </c>
      <c r="D142" s="31">
        <v>0.29</v>
      </c>
      <c r="E142" s="25">
        <v>0.12</v>
      </c>
      <c r="F142" s="31">
        <v>0.06</v>
      </c>
      <c r="G142" s="67">
        <v>0.05747232037691402</v>
      </c>
      <c r="H142" s="67">
        <v>0.03452783909737552</v>
      </c>
      <c r="I142" s="112">
        <f>Perustaulukko_V_S!O143</f>
        <v>0.015051173991571343</v>
      </c>
      <c r="J142" s="164">
        <f>Perustaulukko_Aland!J143</f>
        <v>0</v>
      </c>
      <c r="K142" s="132">
        <v>0.07017543859649124</v>
      </c>
      <c r="L142" s="130">
        <v>0.45285029302077784</v>
      </c>
    </row>
    <row r="143" spans="1:12" ht="12.75">
      <c r="A143" s="1" t="s">
        <v>151</v>
      </c>
      <c r="B143" s="35">
        <v>16.38</v>
      </c>
      <c r="C143" s="28">
        <v>11.5</v>
      </c>
      <c r="D143" s="32">
        <v>16.05</v>
      </c>
      <c r="E143" s="25">
        <v>18.07</v>
      </c>
      <c r="F143" s="32">
        <v>15.9</v>
      </c>
      <c r="G143" s="67">
        <v>10.701090694935218</v>
      </c>
      <c r="H143" s="67">
        <v>11.628976239940732</v>
      </c>
      <c r="I143" s="112">
        <f>Perustaulukko_V_S!O144</f>
        <v>8.248043347381095</v>
      </c>
      <c r="J143" s="164">
        <f>Perustaulukko_Aland!J144</f>
        <v>49.7118910424306</v>
      </c>
      <c r="K143" s="132">
        <v>22.57746103651758</v>
      </c>
      <c r="L143" s="130">
        <v>17.09315119721797</v>
      </c>
    </row>
    <row r="144" spans="1:12" ht="12.75">
      <c r="A144" s="1" t="s">
        <v>152</v>
      </c>
      <c r="B144" s="35"/>
      <c r="C144" s="25">
        <v>0.11</v>
      </c>
      <c r="D144" s="31">
        <v>0.01</v>
      </c>
      <c r="E144" s="25">
        <v>0.13</v>
      </c>
      <c r="F144" s="31">
        <v>0.03</v>
      </c>
      <c r="G144" s="67"/>
      <c r="H144" s="67">
        <v>0.041509615168463077</v>
      </c>
      <c r="I144" s="112">
        <f>Perustaulukko_V_S!O145</f>
        <v>0</v>
      </c>
      <c r="J144" s="164">
        <f>Perustaulukko_Aland!J145</f>
        <v>0.5238344683080147</v>
      </c>
      <c r="K144" s="132">
        <v>0</v>
      </c>
      <c r="L144" s="130">
        <v>0</v>
      </c>
    </row>
    <row r="145" spans="1:12" ht="12.75">
      <c r="A145" s="1" t="s">
        <v>324</v>
      </c>
      <c r="B145" s="35"/>
      <c r="C145" s="25"/>
      <c r="D145" s="31"/>
      <c r="E145" s="25"/>
      <c r="F145" s="31"/>
      <c r="G145" s="67"/>
      <c r="H145" s="67"/>
      <c r="I145" s="112">
        <f>Perustaulukko_V_S!O146</f>
        <v>0</v>
      </c>
      <c r="J145" s="164">
        <f>Perustaulukko_Aland!J146</f>
        <v>0</v>
      </c>
      <c r="K145" s="132">
        <v>0</v>
      </c>
      <c r="L145" s="130">
        <v>0</v>
      </c>
    </row>
    <row r="146" spans="1:12" ht="12.75">
      <c r="A146" s="1" t="s">
        <v>153</v>
      </c>
      <c r="B146" s="35">
        <v>45.28</v>
      </c>
      <c r="C146" s="25">
        <v>65.21</v>
      </c>
      <c r="D146" s="32">
        <v>75.44</v>
      </c>
      <c r="E146" s="25">
        <v>78.62</v>
      </c>
      <c r="F146" s="31">
        <v>49.23</v>
      </c>
      <c r="G146" s="67">
        <v>50.732658421672554</v>
      </c>
      <c r="H146" s="67">
        <v>57.79173113059766</v>
      </c>
      <c r="I146" s="112">
        <f>Perustaulukko_V_S!O147</f>
        <v>39.49428055388321</v>
      </c>
      <c r="J146" s="164">
        <f>Perustaulukko_Aland!J147</f>
        <v>159.40282870612887</v>
      </c>
      <c r="K146" s="132">
        <v>125.32579695553927</v>
      </c>
      <c r="L146" s="130">
        <v>148.06779646683748</v>
      </c>
    </row>
    <row r="147" spans="1:12" ht="13.5" thickBot="1">
      <c r="A147" s="1" t="s">
        <v>154</v>
      </c>
      <c r="B147" s="37">
        <v>0.01</v>
      </c>
      <c r="C147" s="29">
        <v>0.05</v>
      </c>
      <c r="D147" s="33">
        <v>0.01</v>
      </c>
      <c r="E147" s="29">
        <v>0.08</v>
      </c>
      <c r="F147" s="33">
        <v>0.16</v>
      </c>
      <c r="G147" s="68">
        <v>0.08325088339222617</v>
      </c>
      <c r="H147" s="68">
        <v>0.006020538771530505</v>
      </c>
      <c r="I147" s="149">
        <f>Perustaulukko_V_S!O148</f>
        <v>0.015051173991571343</v>
      </c>
      <c r="J147" s="165">
        <f>Perustaulukko_Aland!J148</f>
        <v>0.36668412781561033</v>
      </c>
      <c r="K147" s="150">
        <v>0.052785478960132436</v>
      </c>
      <c r="L147" s="131">
        <v>0.09706283902696618</v>
      </c>
    </row>
    <row r="148" spans="1:12" ht="12.75">
      <c r="A148" s="1" t="s">
        <v>155</v>
      </c>
      <c r="B148" s="19">
        <f aca="true" t="shared" si="0" ref="B148:G148">SUM(B4:B147)</f>
        <v>535.26</v>
      </c>
      <c r="C148" s="19">
        <f t="shared" si="0"/>
        <v>397.12000000000006</v>
      </c>
      <c r="D148" s="19">
        <f t="shared" si="0"/>
        <v>387.50000000000006</v>
      </c>
      <c r="E148" s="19">
        <f t="shared" si="0"/>
        <v>462.73</v>
      </c>
      <c r="F148" s="19">
        <f t="shared" si="0"/>
        <v>454.55000000000007</v>
      </c>
      <c r="G148" s="19">
        <f t="shared" si="0"/>
        <v>530.6317470971358</v>
      </c>
      <c r="H148" s="19">
        <v>735.2984785280173</v>
      </c>
      <c r="I148" s="77">
        <f>Perustaulukko_V_S!O149</f>
        <v>495.00301023479835</v>
      </c>
      <c r="J148" s="166">
        <f>Perustaulukko_Aland!J149</f>
        <v>1948.2975379779991</v>
      </c>
      <c r="K148" s="113">
        <v>2423.063464394129</v>
      </c>
      <c r="L148" s="113">
        <v>1658.4554182769425</v>
      </c>
    </row>
    <row r="149" spans="1:12" ht="12.75">
      <c r="A149" s="1" t="s">
        <v>156</v>
      </c>
      <c r="B149" s="21"/>
      <c r="C149" s="21"/>
      <c r="D149" s="21"/>
      <c r="E149" s="21"/>
      <c r="F149" s="21"/>
      <c r="G149" s="21"/>
      <c r="H149" s="21">
        <v>116</v>
      </c>
      <c r="I149" s="77">
        <f>Perustaulukko_V_S!O150</f>
        <v>100</v>
      </c>
      <c r="J149" s="166">
        <f>Perustaulukko_Aland!J150</f>
        <v>92</v>
      </c>
      <c r="K149" s="49">
        <v>115</v>
      </c>
      <c r="L149" s="56">
        <v>116</v>
      </c>
    </row>
    <row r="150" ht="12.75">
      <c r="L150" s="5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19">
      <selection activeCell="A33" sqref="A33:IV33"/>
    </sheetView>
  </sheetViews>
  <sheetFormatPr defaultColWidth="9.140625" defaultRowHeight="12.75"/>
  <cols>
    <col min="1" max="1" width="29.57421875" style="0" customWidth="1"/>
    <col min="2" max="2" width="53.00390625" style="0" customWidth="1"/>
  </cols>
  <sheetData>
    <row r="1" spans="1:14" ht="12.75">
      <c r="A1" s="93" t="s">
        <v>157</v>
      </c>
      <c r="B1" s="93" t="s">
        <v>158</v>
      </c>
      <c r="C1" s="71"/>
      <c r="D1" s="71"/>
      <c r="I1" s="162"/>
      <c r="J1" s="147" t="s">
        <v>184</v>
      </c>
      <c r="K1" s="148"/>
      <c r="L1" s="148"/>
      <c r="M1" s="148"/>
      <c r="N1" s="148"/>
    </row>
    <row r="2" spans="1:14" s="71" customFormat="1" ht="12.75">
      <c r="A2" s="1" t="s">
        <v>263</v>
      </c>
      <c r="B2" s="1" t="s">
        <v>264</v>
      </c>
      <c r="I2" s="167"/>
      <c r="J2" s="147" t="s">
        <v>185</v>
      </c>
      <c r="K2" s="147"/>
      <c r="L2" s="147"/>
      <c r="M2" s="147"/>
      <c r="N2" s="147"/>
    </row>
    <row r="3" spans="1:14" s="1" customFormat="1" ht="12.75">
      <c r="A3" s="1" t="s">
        <v>292</v>
      </c>
      <c r="B3" s="1" t="s">
        <v>405</v>
      </c>
      <c r="I3" s="173"/>
      <c r="J3" s="147" t="s">
        <v>407</v>
      </c>
      <c r="K3" s="93"/>
      <c r="L3" s="93"/>
      <c r="M3" s="93"/>
      <c r="N3" s="93"/>
    </row>
    <row r="4" spans="1:14" s="1" customFormat="1" ht="12.75">
      <c r="A4" s="1" t="s">
        <v>377</v>
      </c>
      <c r="B4" s="1" t="s">
        <v>289</v>
      </c>
      <c r="I4" s="173"/>
      <c r="J4" s="173"/>
      <c r="K4" s="173"/>
      <c r="L4" s="173"/>
      <c r="M4" s="173"/>
      <c r="N4" s="173"/>
    </row>
    <row r="5" spans="1:2" s="1" customFormat="1" ht="12.75">
      <c r="A5" s="1" t="s">
        <v>245</v>
      </c>
      <c r="B5" s="1" t="s">
        <v>450</v>
      </c>
    </row>
    <row r="6" spans="1:2" s="1" customFormat="1" ht="12.75">
      <c r="A6" s="1" t="s">
        <v>159</v>
      </c>
      <c r="B6" s="1" t="s">
        <v>403</v>
      </c>
    </row>
    <row r="7" spans="1:2" s="1" customFormat="1" ht="12.75">
      <c r="A7" s="1" t="s">
        <v>471</v>
      </c>
      <c r="B7" s="1" t="s">
        <v>472</v>
      </c>
    </row>
    <row r="8" spans="1:2" s="1" customFormat="1" ht="12.75">
      <c r="A8" s="1" t="s">
        <v>254</v>
      </c>
      <c r="B8" s="1" t="s">
        <v>413</v>
      </c>
    </row>
    <row r="9" spans="1:2" s="1" customFormat="1" ht="12.75">
      <c r="A9" s="1" t="s">
        <v>380</v>
      </c>
      <c r="B9" s="1" t="s">
        <v>381</v>
      </c>
    </row>
    <row r="10" spans="1:2" s="1" customFormat="1" ht="12.75">
      <c r="A10" s="1" t="s">
        <v>351</v>
      </c>
      <c r="B10" s="1" t="s">
        <v>374</v>
      </c>
    </row>
    <row r="11" spans="1:2" s="1" customFormat="1" ht="12.75">
      <c r="A11" s="1" t="s">
        <v>295</v>
      </c>
      <c r="B11" s="1" t="s">
        <v>409</v>
      </c>
    </row>
    <row r="12" spans="1:2" s="1" customFormat="1" ht="12.75">
      <c r="A12" s="1" t="s">
        <v>160</v>
      </c>
      <c r="B12" s="1" t="s">
        <v>179</v>
      </c>
    </row>
    <row r="13" spans="1:2" s="1" customFormat="1" ht="12.75">
      <c r="A13" s="1" t="s">
        <v>249</v>
      </c>
      <c r="B13" s="1" t="s">
        <v>250</v>
      </c>
    </row>
    <row r="14" spans="1:12" s="1" customFormat="1" ht="12.75">
      <c r="A14" s="1" t="s">
        <v>307</v>
      </c>
      <c r="B14" s="1" t="s">
        <v>415</v>
      </c>
      <c r="I14" s="173"/>
      <c r="J14" s="173"/>
      <c r="K14" s="173"/>
      <c r="L14" s="173"/>
    </row>
    <row r="15" spans="1:12" s="1" customFormat="1" ht="12.75">
      <c r="A15" s="1" t="s">
        <v>161</v>
      </c>
      <c r="B15" s="1" t="s">
        <v>241</v>
      </c>
      <c r="I15" s="173"/>
      <c r="J15" s="173"/>
      <c r="K15" s="173"/>
      <c r="L15" s="173"/>
    </row>
    <row r="16" spans="1:2" s="1" customFormat="1" ht="12.75">
      <c r="A16" s="1" t="s">
        <v>187</v>
      </c>
      <c r="B16" s="1" t="s">
        <v>242</v>
      </c>
    </row>
    <row r="17" spans="1:2" s="1" customFormat="1" ht="12.75">
      <c r="A17" s="1" t="s">
        <v>162</v>
      </c>
      <c r="B17" s="1" t="s">
        <v>309</v>
      </c>
    </row>
    <row r="18" spans="1:2" s="1" customFormat="1" ht="12.75">
      <c r="A18" s="1" t="s">
        <v>479</v>
      </c>
      <c r="B18" s="1" t="s">
        <v>480</v>
      </c>
    </row>
    <row r="19" spans="1:2" s="1" customFormat="1" ht="12.75">
      <c r="A19" s="1" t="s">
        <v>304</v>
      </c>
      <c r="B19" s="1" t="s">
        <v>289</v>
      </c>
    </row>
    <row r="20" spans="1:2" s="1" customFormat="1" ht="12.75">
      <c r="A20" s="1" t="s">
        <v>343</v>
      </c>
      <c r="B20" s="1" t="s">
        <v>371</v>
      </c>
    </row>
    <row r="21" spans="1:2" s="1" customFormat="1" ht="12.75">
      <c r="A21" s="1" t="s">
        <v>265</v>
      </c>
      <c r="B21" s="1" t="s">
        <v>264</v>
      </c>
    </row>
    <row r="22" spans="1:2" s="1" customFormat="1" ht="12.75">
      <c r="A22" s="1" t="s">
        <v>163</v>
      </c>
      <c r="B22" s="1" t="s">
        <v>422</v>
      </c>
    </row>
    <row r="23" spans="1:2" s="1" customFormat="1" ht="12.75">
      <c r="A23" s="1" t="s">
        <v>210</v>
      </c>
      <c r="B23" s="1" t="s">
        <v>430</v>
      </c>
    </row>
    <row r="24" spans="1:2" s="1" customFormat="1" ht="12.75">
      <c r="A24" s="1" t="s">
        <v>164</v>
      </c>
      <c r="B24" s="1" t="s">
        <v>435</v>
      </c>
    </row>
    <row r="25" spans="1:2" s="1" customFormat="1" ht="12.75">
      <c r="A25" s="1" t="s">
        <v>165</v>
      </c>
      <c r="B25" s="1" t="s">
        <v>276</v>
      </c>
    </row>
    <row r="26" spans="1:2" s="1" customFormat="1" ht="12.75">
      <c r="A26" s="1" t="s">
        <v>383</v>
      </c>
      <c r="B26" s="1" t="s">
        <v>384</v>
      </c>
    </row>
    <row r="27" spans="1:2" s="1" customFormat="1" ht="12.75">
      <c r="A27" s="1" t="s">
        <v>258</v>
      </c>
      <c r="B27" s="1" t="s">
        <v>353</v>
      </c>
    </row>
    <row r="28" spans="1:2" s="1" customFormat="1" ht="12.75">
      <c r="A28" s="1" t="s">
        <v>368</v>
      </c>
      <c r="B28" s="1" t="s">
        <v>408</v>
      </c>
    </row>
    <row r="29" spans="1:2" s="1" customFormat="1" ht="12.75">
      <c r="A29" s="1" t="s">
        <v>467</v>
      </c>
      <c r="B29" s="1" t="s">
        <v>468</v>
      </c>
    </row>
    <row r="30" spans="1:2" s="1" customFormat="1" ht="12.75">
      <c r="A30" s="1" t="s">
        <v>338</v>
      </c>
      <c r="B30" s="1" t="s">
        <v>358</v>
      </c>
    </row>
    <row r="31" spans="1:2" s="1" customFormat="1" ht="12.75">
      <c r="A31" s="1" t="s">
        <v>385</v>
      </c>
      <c r="B31" s="1" t="s">
        <v>456</v>
      </c>
    </row>
    <row r="32" spans="1:2" s="1" customFormat="1" ht="12.75">
      <c r="A32" s="1" t="s">
        <v>194</v>
      </c>
      <c r="B32" s="1" t="s">
        <v>333</v>
      </c>
    </row>
    <row r="33" spans="1:2" s="1" customFormat="1" ht="12.75">
      <c r="A33" s="1" t="s">
        <v>473</v>
      </c>
      <c r="B33" s="1" t="s">
        <v>474</v>
      </c>
    </row>
    <row r="34" spans="1:2" s="1" customFormat="1" ht="12.75">
      <c r="A34" s="1" t="s">
        <v>411</v>
      </c>
      <c r="B34" s="1" t="s">
        <v>412</v>
      </c>
    </row>
    <row r="35" spans="1:2" s="1" customFormat="1" ht="12.75">
      <c r="A35" s="1" t="s">
        <v>476</v>
      </c>
      <c r="B35" s="1" t="s">
        <v>477</v>
      </c>
    </row>
    <row r="36" spans="1:2" s="1" customFormat="1" ht="12.75">
      <c r="A36" s="1" t="s">
        <v>166</v>
      </c>
      <c r="B36" s="1" t="s">
        <v>370</v>
      </c>
    </row>
    <row r="37" spans="1:2" s="1" customFormat="1" ht="12.75">
      <c r="A37" s="1" t="s">
        <v>463</v>
      </c>
      <c r="B37" s="1" t="s">
        <v>464</v>
      </c>
    </row>
    <row r="38" spans="1:2" s="1" customFormat="1" ht="12.75">
      <c r="A38" s="1" t="s">
        <v>360</v>
      </c>
      <c r="B38" s="1" t="s">
        <v>361</v>
      </c>
    </row>
    <row r="39" spans="1:2" s="1" customFormat="1" ht="12.75">
      <c r="A39" s="1" t="s">
        <v>190</v>
      </c>
      <c r="B39" s="1" t="s">
        <v>243</v>
      </c>
    </row>
    <row r="40" spans="1:2" s="1" customFormat="1" ht="12.75">
      <c r="A40" s="1" t="s">
        <v>191</v>
      </c>
      <c r="B40" s="1" t="s">
        <v>243</v>
      </c>
    </row>
    <row r="41" spans="1:2" s="1" customFormat="1" ht="12.75">
      <c r="A41" s="1" t="s">
        <v>246</v>
      </c>
      <c r="B41" s="1" t="s">
        <v>310</v>
      </c>
    </row>
    <row r="42" spans="1:2" s="1" customFormat="1" ht="12.75">
      <c r="A42" s="1" t="s">
        <v>182</v>
      </c>
      <c r="B42" s="1" t="s">
        <v>425</v>
      </c>
    </row>
    <row r="43" spans="1:2" s="1" customFormat="1" ht="12.75">
      <c r="A43" s="1" t="s">
        <v>274</v>
      </c>
      <c r="B43" s="1" t="s">
        <v>347</v>
      </c>
    </row>
    <row r="44" spans="1:2" s="1" customFormat="1" ht="12.75">
      <c r="A44" s="1" t="s">
        <v>167</v>
      </c>
      <c r="B44" s="1" t="s">
        <v>179</v>
      </c>
    </row>
    <row r="45" spans="1:2" s="1" customFormat="1" ht="12.75">
      <c r="A45" s="1" t="s">
        <v>168</v>
      </c>
      <c r="B45" s="1" t="s">
        <v>322</v>
      </c>
    </row>
    <row r="46" spans="1:2" s="1" customFormat="1" ht="12.75">
      <c r="A46" s="1" t="s">
        <v>462</v>
      </c>
      <c r="B46" s="1" t="s">
        <v>388</v>
      </c>
    </row>
    <row r="47" spans="1:2" s="1" customFormat="1" ht="12.75">
      <c r="A47" s="1" t="s">
        <v>433</v>
      </c>
      <c r="B47" s="1" t="s">
        <v>434</v>
      </c>
    </row>
    <row r="48" spans="1:2" s="1" customFormat="1" ht="12.75">
      <c r="A48" s="1" t="s">
        <v>327</v>
      </c>
      <c r="B48" s="1" t="s">
        <v>328</v>
      </c>
    </row>
    <row r="49" spans="1:2" s="1" customFormat="1" ht="12.75">
      <c r="A49" s="1" t="s">
        <v>420</v>
      </c>
      <c r="B49" s="1" t="s">
        <v>421</v>
      </c>
    </row>
    <row r="50" spans="1:2" s="1" customFormat="1" ht="12.75">
      <c r="A50" s="1" t="s">
        <v>346</v>
      </c>
      <c r="B50" s="1" t="s">
        <v>328</v>
      </c>
    </row>
    <row r="51" spans="1:2" s="1" customFormat="1" ht="12.75">
      <c r="A51" s="1" t="s">
        <v>240</v>
      </c>
      <c r="B51" s="1" t="s">
        <v>414</v>
      </c>
    </row>
    <row r="52" spans="1:2" s="1" customFormat="1" ht="12.75">
      <c r="A52" s="1" t="s">
        <v>178</v>
      </c>
      <c r="B52" s="1" t="s">
        <v>469</v>
      </c>
    </row>
    <row r="53" spans="1:2" s="1" customFormat="1" ht="12.75">
      <c r="A53" s="1" t="s">
        <v>252</v>
      </c>
      <c r="B53" s="1" t="s">
        <v>457</v>
      </c>
    </row>
    <row r="54" spans="1:2" s="1" customFormat="1" ht="12.75">
      <c r="A54" s="1" t="s">
        <v>279</v>
      </c>
      <c r="B54" s="1" t="s">
        <v>299</v>
      </c>
    </row>
    <row r="55" spans="1:2" s="1" customFormat="1" ht="12.75">
      <c r="A55" s="1" t="s">
        <v>332</v>
      </c>
      <c r="B55" s="1" t="s">
        <v>289</v>
      </c>
    </row>
    <row r="56" spans="1:2" s="1" customFormat="1" ht="12.75">
      <c r="A56" s="1" t="s">
        <v>344</v>
      </c>
      <c r="B56" s="1" t="s">
        <v>402</v>
      </c>
    </row>
    <row r="57" spans="1:2" s="1" customFormat="1" ht="12.75">
      <c r="A57" s="1" t="s">
        <v>423</v>
      </c>
      <c r="B57" s="1" t="s">
        <v>372</v>
      </c>
    </row>
    <row r="58" spans="1:2" s="1" customFormat="1" ht="12.75">
      <c r="A58" s="1" t="s">
        <v>390</v>
      </c>
      <c r="B58" s="1" t="s">
        <v>391</v>
      </c>
    </row>
    <row r="59" spans="1:2" s="1" customFormat="1" ht="12.75">
      <c r="A59" s="1" t="s">
        <v>169</v>
      </c>
      <c r="B59" s="1" t="s">
        <v>373</v>
      </c>
    </row>
    <row r="60" spans="1:2" s="1" customFormat="1" ht="12.75">
      <c r="A60" s="1" t="s">
        <v>255</v>
      </c>
      <c r="B60" s="1" t="s">
        <v>357</v>
      </c>
    </row>
    <row r="61" spans="1:2" s="1" customFormat="1" ht="12.75">
      <c r="A61" s="1" t="s">
        <v>418</v>
      </c>
      <c r="B61" s="1" t="s">
        <v>417</v>
      </c>
    </row>
    <row r="62" spans="1:2" s="1" customFormat="1" ht="12.75">
      <c r="A62" s="1" t="s">
        <v>260</v>
      </c>
      <c r="B62" s="1" t="s">
        <v>261</v>
      </c>
    </row>
    <row r="63" spans="1:2" s="1" customFormat="1" ht="12.75">
      <c r="A63" s="1" t="s">
        <v>209</v>
      </c>
      <c r="B63" s="1" t="s">
        <v>449</v>
      </c>
    </row>
    <row r="64" spans="1:2" s="1" customFormat="1" ht="12.75">
      <c r="A64" s="1" t="s">
        <v>170</v>
      </c>
      <c r="B64" s="1" t="s">
        <v>320</v>
      </c>
    </row>
    <row r="65" spans="1:2" s="1" customFormat="1" ht="12.75">
      <c r="A65" s="1" t="s">
        <v>171</v>
      </c>
      <c r="B65" s="1" t="s">
        <v>436</v>
      </c>
    </row>
    <row r="66" spans="1:2" s="1" customFormat="1" ht="12.75">
      <c r="A66" s="1" t="s">
        <v>172</v>
      </c>
      <c r="B66" s="1" t="s">
        <v>183</v>
      </c>
    </row>
    <row r="67" spans="1:2" s="1" customFormat="1" ht="12.75">
      <c r="A67" s="1" t="s">
        <v>330</v>
      </c>
      <c r="B67" s="1" t="s">
        <v>331</v>
      </c>
    </row>
    <row r="68" spans="1:2" s="1" customFormat="1" ht="12.75">
      <c r="A68" s="1" t="s">
        <v>300</v>
      </c>
      <c r="B68" s="1" t="s">
        <v>301</v>
      </c>
    </row>
    <row r="69" spans="1:2" s="1" customFormat="1" ht="12.75">
      <c r="A69" s="1" t="s">
        <v>273</v>
      </c>
      <c r="B69" s="1" t="s">
        <v>378</v>
      </c>
    </row>
    <row r="70" spans="1:2" s="1" customFormat="1" ht="12.75">
      <c r="A70" s="1" t="s">
        <v>459</v>
      </c>
      <c r="B70" s="1" t="s">
        <v>455</v>
      </c>
    </row>
    <row r="71" spans="1:2" s="1" customFormat="1" ht="12.75">
      <c r="A71" s="1" t="s">
        <v>454</v>
      </c>
      <c r="B71" s="1" t="s">
        <v>455</v>
      </c>
    </row>
    <row r="72" spans="1:2" s="1" customFormat="1" ht="12.75">
      <c r="A72" s="1" t="s">
        <v>173</v>
      </c>
      <c r="B72" s="1" t="s">
        <v>404</v>
      </c>
    </row>
    <row r="73" s="71" customFormat="1" ht="12.75"/>
    <row r="74" s="71" customFormat="1" ht="12.75"/>
    <row r="75" s="71" customFormat="1" ht="12.75"/>
    <row r="76" spans="1:2" s="71" customFormat="1" ht="12.75">
      <c r="A76" s="3" t="s">
        <v>269</v>
      </c>
      <c r="B76" s="71" t="s">
        <v>452</v>
      </c>
    </row>
    <row r="77" spans="2:5" s="71" customFormat="1" ht="12.75">
      <c r="B77" s="187"/>
      <c r="C77" s="187"/>
      <c r="D77" s="187"/>
      <c r="E77" s="187"/>
    </row>
    <row r="78" spans="1:5" s="1" customFormat="1" ht="12.75">
      <c r="A78" s="1" t="s">
        <v>213</v>
      </c>
      <c r="B78" s="176" t="s">
        <v>446</v>
      </c>
      <c r="C78" s="178"/>
      <c r="D78" s="178"/>
      <c r="E78" s="178"/>
    </row>
    <row r="79" spans="1:5" s="1" customFormat="1" ht="12.75">
      <c r="A79" s="1" t="s">
        <v>212</v>
      </c>
      <c r="B79" s="176" t="s">
        <v>441</v>
      </c>
      <c r="C79" s="177"/>
      <c r="D79" s="177"/>
      <c r="E79" s="177"/>
    </row>
    <row r="80" spans="1:5" s="71" customFormat="1" ht="12.75">
      <c r="A80" s="71" t="s">
        <v>211</v>
      </c>
      <c r="B80" s="168" t="s">
        <v>393</v>
      </c>
      <c r="C80" s="163"/>
      <c r="D80" s="163"/>
      <c r="E80" s="163"/>
    </row>
    <row r="81" spans="1:5" s="1" customFormat="1" ht="12.75">
      <c r="A81" s="1" t="s">
        <v>311</v>
      </c>
      <c r="B81" s="176" t="s">
        <v>429</v>
      </c>
      <c r="C81" s="177"/>
      <c r="D81" s="177"/>
      <c r="E81" s="177"/>
    </row>
    <row r="82" spans="1:5" s="1" customFormat="1" ht="12.75">
      <c r="A82" s="1" t="s">
        <v>216</v>
      </c>
      <c r="B82" s="176" t="s">
        <v>431</v>
      </c>
      <c r="C82" s="177"/>
      <c r="D82" s="177"/>
      <c r="E82" s="177"/>
    </row>
    <row r="83" spans="1:5" s="1" customFormat="1" ht="12.75">
      <c r="A83" s="1" t="s">
        <v>215</v>
      </c>
      <c r="B83" s="176" t="s">
        <v>437</v>
      </c>
      <c r="C83" s="177"/>
      <c r="D83" s="177"/>
      <c r="E83" s="177"/>
    </row>
    <row r="84" spans="1:5" s="1" customFormat="1" ht="12.75">
      <c r="A84" s="1" t="s">
        <v>219</v>
      </c>
      <c r="B84" s="176" t="s">
        <v>428</v>
      </c>
      <c r="C84" s="177"/>
      <c r="D84" s="177"/>
      <c r="E84" s="177"/>
    </row>
    <row r="85" spans="1:5" s="1" customFormat="1" ht="12.75">
      <c r="A85" s="1" t="s">
        <v>220</v>
      </c>
      <c r="B85" s="176" t="s">
        <v>438</v>
      </c>
      <c r="C85" s="177"/>
      <c r="D85" s="177"/>
      <c r="E85" s="177"/>
    </row>
    <row r="86" spans="1:5" s="1" customFormat="1" ht="12.75">
      <c r="A86" s="1" t="s">
        <v>217</v>
      </c>
      <c r="B86" s="176" t="s">
        <v>426</v>
      </c>
      <c r="C86" s="176"/>
      <c r="D86" s="176"/>
      <c r="E86" s="176"/>
    </row>
    <row r="87" spans="1:5" s="1" customFormat="1" ht="12.75">
      <c r="A87" s="1" t="s">
        <v>218</v>
      </c>
      <c r="B87" s="176" t="s">
        <v>427</v>
      </c>
      <c r="C87" s="176"/>
      <c r="D87" s="176"/>
      <c r="E87" s="176"/>
    </row>
    <row r="88" spans="1:5" s="1" customFormat="1" ht="12.75">
      <c r="A88" s="1" t="s">
        <v>222</v>
      </c>
      <c r="B88" s="176" t="s">
        <v>439</v>
      </c>
      <c r="C88" s="176"/>
      <c r="D88" s="176"/>
      <c r="E88" s="176"/>
    </row>
    <row r="89" spans="1:5" s="1" customFormat="1" ht="12.75">
      <c r="A89" s="1" t="s">
        <v>223</v>
      </c>
      <c r="B89" s="176" t="s">
        <v>447</v>
      </c>
      <c r="C89" s="176"/>
      <c r="D89" s="176"/>
      <c r="E89" s="176"/>
    </row>
    <row r="90" spans="1:5" s="1" customFormat="1" ht="12.75">
      <c r="A90" s="1" t="s">
        <v>221</v>
      </c>
      <c r="B90" s="176" t="s">
        <v>440</v>
      </c>
      <c r="C90" s="176"/>
      <c r="D90" s="176"/>
      <c r="E90" s="176"/>
    </row>
    <row r="91" spans="1:5" s="1" customFormat="1" ht="51" customHeight="1">
      <c r="A91" s="1" t="s">
        <v>224</v>
      </c>
      <c r="B91" s="180" t="s">
        <v>451</v>
      </c>
      <c r="C91" s="176"/>
      <c r="D91" s="176"/>
      <c r="E91" s="176"/>
    </row>
    <row r="92" spans="1:5" s="1" customFormat="1" ht="12.75">
      <c r="A92" s="1" t="s">
        <v>228</v>
      </c>
      <c r="B92" s="176" t="s">
        <v>448</v>
      </c>
      <c r="C92" s="176"/>
      <c r="D92" s="176"/>
      <c r="E92" s="176"/>
    </row>
    <row r="93" spans="1:2" s="1" customFormat="1" ht="12.75">
      <c r="A93" s="1" t="s">
        <v>229</v>
      </c>
      <c r="B93" s="176" t="s">
        <v>394</v>
      </c>
    </row>
  </sheetData>
  <mergeCells count="1">
    <mergeCell ref="B77:E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O28" sqref="O28"/>
    </sheetView>
  </sheetViews>
  <sheetFormatPr defaultColWidth="9.140625" defaultRowHeight="12.75"/>
  <sheetData>
    <row r="1" ht="12.75">
      <c r="A1" s="1" t="s">
        <v>364</v>
      </c>
    </row>
    <row r="2" ht="12.75">
      <c r="A2" s="1" t="s">
        <v>363</v>
      </c>
    </row>
    <row r="3" ht="12.75">
      <c r="B3" t="s">
        <v>465</v>
      </c>
    </row>
    <row r="4" ht="12.75">
      <c r="B4" t="s">
        <v>397</v>
      </c>
    </row>
    <row r="5" ht="12.75">
      <c r="B5" t="s">
        <v>362</v>
      </c>
    </row>
    <row r="6" ht="12.75">
      <c r="B6" t="s">
        <v>443</v>
      </c>
    </row>
    <row r="7" ht="12.75">
      <c r="B7" t="s">
        <v>444</v>
      </c>
    </row>
    <row r="8" ht="12.75">
      <c r="B8" t="s">
        <v>445</v>
      </c>
    </row>
    <row r="10" ht="12.75">
      <c r="A10" s="1" t="s">
        <v>365</v>
      </c>
    </row>
    <row r="12" ht="12.75">
      <c r="A12" s="1" t="s">
        <v>369</v>
      </c>
    </row>
    <row r="13" ht="12.75">
      <c r="B13" t="s">
        <v>395</v>
      </c>
    </row>
    <row r="15" ht="12.75">
      <c r="A15" s="1" t="s">
        <v>366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2020-04-11T15:13:35Z</dcterms:modified>
  <cp:category/>
  <cp:version/>
  <cp:contentType/>
  <cp:contentStatus/>
</cp:coreProperties>
</file>