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9195" tabRatio="610" activeTab="0"/>
  </bookViews>
  <sheets>
    <sheet name="Perustaulukko_V_S" sheetId="1" r:id="rId1"/>
    <sheet name="Laskijat" sheetId="2" r:id="rId2"/>
    <sheet name="lukuohjeita" sheetId="3" r:id="rId3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  <author>LENOVO</author>
  </authors>
  <commentList>
    <comment ref="A144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46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(1950-1990-luvut) ei ole tiedossa kaikkia harvinaisuushavaintoja. Nämä luvut ovat verrannollisia 2010-luvun lajimäärään tällä rivillä.</t>
        </r>
      </text>
    </comment>
    <comment ref="H144" authorId="1">
      <text>
        <r>
          <rPr>
            <sz val="9"/>
            <rFont val="Tahoma"/>
            <family val="0"/>
          </rPr>
          <t xml:space="preserve">Lajimäärä on keskiarvo 2010-luvun eri vuosista
</t>
        </r>
      </text>
    </comment>
  </commentList>
</comments>
</file>

<file path=xl/sharedStrings.xml><?xml version="1.0" encoding="utf-8"?>
<sst xmlns="http://schemas.openxmlformats.org/spreadsheetml/2006/main" count="565" uniqueCount="424">
  <si>
    <t>Joululaskennat TLY:n alueella</t>
  </si>
  <si>
    <t>Monellako reitillä lajia esiintyi</t>
  </si>
  <si>
    <t>Littoistenjärvi</t>
  </si>
  <si>
    <t>Mynälahti</t>
  </si>
  <si>
    <t>Laajokivarsi</t>
  </si>
  <si>
    <t>Suorsala</t>
  </si>
  <si>
    <t>Harvaluoto</t>
  </si>
  <si>
    <t>Brunnila-Röölä</t>
  </si>
  <si>
    <t>Heinäinen</t>
  </si>
  <si>
    <t>Hirvensalo</t>
  </si>
  <si>
    <t>Ruissalo, Kuuva</t>
  </si>
  <si>
    <t>Ruissalo, Keski</t>
  </si>
  <si>
    <t>Takakirves</t>
  </si>
  <si>
    <t>Vaskijärvi</t>
  </si>
  <si>
    <t>Talvi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</si>
  <si>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</si>
  <si>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</si>
  <si>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</si>
  <si>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</si>
  <si>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</si>
  <si>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</si>
  <si>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</si>
  <si>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</si>
  <si>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</si>
  <si>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</si>
  <si>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RAI</t>
  </si>
  <si>
    <t>RYM</t>
  </si>
  <si>
    <t>TUR</t>
  </si>
  <si>
    <t>UUS</t>
  </si>
  <si>
    <t>YLÄ</t>
  </si>
  <si>
    <t>Reitti Km</t>
  </si>
  <si>
    <t>Kaakkuri</t>
  </si>
  <si>
    <t>Kuikka</t>
  </si>
  <si>
    <t>Pikku-uikku</t>
  </si>
  <si>
    <t>Silkkiuikku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</si>
  <si>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</si>
  <si>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</si>
  <si>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</si>
  <si>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</si>
  <si>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</si>
  <si>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</si>
  <si>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</si>
  <si>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</si>
  <si>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</si>
  <si>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</si>
  <si>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</si>
  <si>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</si>
  <si>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</si>
  <si>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</si>
  <si>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</si>
  <si>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</si>
  <si>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</si>
  <si>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</si>
  <si>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</si>
  <si>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</si>
  <si>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</si>
  <si>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</si>
  <si>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</si>
  <si>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</si>
  <si>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</si>
  <si>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</si>
  <si>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</si>
  <si>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</si>
  <si>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</si>
  <si>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</si>
  <si>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</si>
  <si>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</si>
  <si>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</si>
  <si>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</si>
  <si>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</si>
  <si>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</si>
  <si>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</si>
  <si>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</si>
  <si>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</si>
  <si>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</si>
  <si>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</si>
  <si>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</si>
  <si>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</si>
  <si>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</si>
  <si>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</si>
  <si>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</si>
  <si>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</si>
  <si>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</si>
  <si>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</si>
  <si>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</si>
  <si>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</si>
  <si>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</si>
  <si>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</si>
  <si>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</si>
  <si>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</si>
  <si>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</si>
  <si>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</si>
  <si>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</si>
  <si>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</si>
  <si>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</si>
  <si>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</si>
  <si>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</si>
  <si>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</si>
  <si>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</si>
  <si>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</si>
  <si>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</si>
  <si>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</si>
  <si>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</si>
  <si>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</si>
  <si>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</si>
  <si>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</si>
  <si>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</si>
  <si>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</si>
  <si>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</si>
  <si>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</si>
  <si>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</si>
  <si>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</si>
  <si>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</si>
  <si>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</si>
  <si>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</si>
  <si>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</si>
  <si>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</si>
  <si>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</si>
  <si>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</si>
  <si>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</si>
  <si>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</si>
  <si>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</si>
  <si>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</si>
  <si>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</si>
  <si>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</si>
  <si>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</si>
  <si>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</si>
  <si>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</si>
  <si>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</si>
  <si>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</si>
  <si>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</si>
  <si>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</si>
  <si>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</si>
  <si>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</si>
  <si>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</si>
  <si>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</si>
  <si>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</si>
  <si>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</si>
  <si>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</si>
  <si>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</si>
  <si>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</si>
  <si>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</si>
  <si>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</si>
  <si>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</si>
  <si>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</si>
  <si>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</si>
  <si>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</si>
  <si>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</si>
  <si>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</si>
  <si>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</si>
  <si>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</si>
  <si>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</si>
  <si>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</si>
  <si>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</si>
  <si>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</si>
  <si>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Lieto Littoistenjärvi</t>
  </si>
  <si>
    <t>Mietoinen Mynälahti</t>
  </si>
  <si>
    <t>Mynämäki Laajokivarsi</t>
  </si>
  <si>
    <t>Mynämäki, Suorsala</t>
  </si>
  <si>
    <t>Piikkiö Harvaluoto</t>
  </si>
  <si>
    <t>Rymättylä, Brunnila-Röölä</t>
  </si>
  <si>
    <t>Rymättylä Heinäinen</t>
  </si>
  <si>
    <t>Turku, Hirvensalo</t>
  </si>
  <si>
    <t>Turku Ruissalo Kuuva</t>
  </si>
  <si>
    <t>Turku Ruissalo Keski</t>
  </si>
  <si>
    <t>Turku Takakirves</t>
  </si>
  <si>
    <t>Yläne Vaskijärvi</t>
  </si>
  <si>
    <t>Keskusta-Parsila</t>
  </si>
  <si>
    <t>Rauvolanlahti</t>
  </si>
  <si>
    <t>Keskusta</t>
  </si>
  <si>
    <t>Erkki Hellman*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</si>
  <si>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</si>
  <si>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</si>
  <si>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</si>
  <si>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</si>
  <si>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</si>
  <si>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Luonnontieteellisen keskusmuseon sivuilta</t>
  </si>
  <si>
    <t>Seppälä</t>
  </si>
  <si>
    <t>Laitila, Seppälä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</si>
  <si>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</si>
  <si>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</si>
  <si>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</si>
  <si>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</si>
  <si>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</si>
  <si>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</si>
  <si>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</si>
  <si>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</si>
  <si>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</si>
  <si>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</si>
  <si>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</si>
  <si>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</si>
  <si>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</si>
  <si>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</si>
  <si>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</si>
  <si>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</si>
  <si>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</si>
  <si>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</si>
  <si>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</si>
  <si>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</si>
  <si>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</si>
  <si>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</si>
  <si>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Mynämäki, Keskusta-Parsila</t>
  </si>
  <si>
    <t>Ruokki</t>
  </si>
  <si>
    <t>YHTEENSÄ yksilöitä Varsinais-Suomi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</si>
  <si>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</si>
  <si>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</si>
  <si>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</si>
  <si>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</si>
  <si>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</si>
  <si>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SAL</t>
  </si>
  <si>
    <t>Ollikkala</t>
  </si>
  <si>
    <t>Salo, Ollikkala</t>
  </si>
  <si>
    <t>*Kai Norrdahl</t>
  </si>
  <si>
    <t>Kiparluoto</t>
  </si>
  <si>
    <t>Kustavi, Kiparluoto</t>
  </si>
  <si>
    <t>*Timo Kurki</t>
  </si>
  <si>
    <t>Särkisalo, Förby-Finby</t>
  </si>
  <si>
    <t>Kaarina, Pohjanpelto</t>
  </si>
  <si>
    <t>Turku, Kohmo-Pääskyvuori</t>
  </si>
  <si>
    <t>Kohmo-Pääskyvuori</t>
  </si>
  <si>
    <t>Muuttohaukka</t>
  </si>
  <si>
    <t>Naantali, Luolalanjärvi</t>
  </si>
  <si>
    <t>Pansio-Perno</t>
  </si>
  <si>
    <t>Turku, Pansio-Perno</t>
  </si>
  <si>
    <t>*Markus Ahola</t>
  </si>
  <si>
    <t>ALA</t>
  </si>
  <si>
    <t>Alastaro, Koskenkylä</t>
  </si>
  <si>
    <t>Erkki Kallio</t>
  </si>
  <si>
    <t>Mellilä, Tuohimaa</t>
  </si>
  <si>
    <t>MEL</t>
  </si>
  <si>
    <t>Tuohimaa</t>
  </si>
  <si>
    <t>Kuningaskalastaja</t>
  </si>
  <si>
    <t>1999/00-08/09 yks./10km keskiarvo</t>
  </si>
  <si>
    <t>09/10</t>
  </si>
  <si>
    <t>Kalanti kk-Rohijärvi</t>
  </si>
  <si>
    <t>Uusikaupunki, Kalanti kk-Rohijärvi</t>
  </si>
  <si>
    <t>Rusko, Vahto</t>
  </si>
  <si>
    <t>Vahto</t>
  </si>
  <si>
    <t>Päivi Sirkiä*, Peter Uppstu</t>
  </si>
  <si>
    <t>TAI</t>
  </si>
  <si>
    <t>kk-Kolkanaukko</t>
  </si>
  <si>
    <t>Taivassalo, kk-Kolkanaukko</t>
  </si>
  <si>
    <t>10/11</t>
  </si>
  <si>
    <t>Pohjanpelto</t>
  </si>
  <si>
    <t>Empo-Vuolahti</t>
  </si>
  <si>
    <t>Koskenkylä</t>
  </si>
  <si>
    <t>Koivukylä</t>
  </si>
  <si>
    <t>MAR</t>
  </si>
  <si>
    <t>Prunkila</t>
  </si>
  <si>
    <t>Jorma Kirjonen</t>
  </si>
  <si>
    <t>ASK</t>
  </si>
  <si>
    <t>Louhisaari</t>
  </si>
  <si>
    <t>Askainen, Louhisaari</t>
  </si>
  <si>
    <t>KOR</t>
  </si>
  <si>
    <t>Utö</t>
  </si>
  <si>
    <t>Korppoo, Utö</t>
  </si>
  <si>
    <t>+</t>
  </si>
  <si>
    <t>Tunturikiuru</t>
  </si>
  <si>
    <t>11/12</t>
  </si>
  <si>
    <t>*Rauno Laine</t>
  </si>
  <si>
    <t>Uusikaupunki, Hanko</t>
  </si>
  <si>
    <t>Hanko</t>
  </si>
  <si>
    <t>Luotokirvinen</t>
  </si>
  <si>
    <t>Marttila, Keskusta</t>
  </si>
  <si>
    <t>Merihanhi</t>
  </si>
  <si>
    <t>Vartsala</t>
  </si>
  <si>
    <t>Kustavi, Vartsala</t>
  </si>
  <si>
    <t>Reitin keskimääräinen yksilömäärä</t>
  </si>
  <si>
    <t>Reitin keskimääräinen lajimäärä</t>
  </si>
  <si>
    <t>12/13</t>
  </si>
  <si>
    <t>*Arvi Uotila, Uotila Tuomas, Perttu Uotila</t>
  </si>
  <si>
    <t>2010-l</t>
  </si>
  <si>
    <t>Kettusirkku</t>
  </si>
  <si>
    <t>TAR</t>
  </si>
  <si>
    <t>Uusikaupunki, Golfkenttä</t>
  </si>
  <si>
    <t>Tarvasjoki, Prunkila</t>
  </si>
  <si>
    <t>13/14</t>
  </si>
  <si>
    <t xml:space="preserve">Varsinais-Suomen lajikohtainen yksilömäärä
10 reittikilometriä kohden 
</t>
  </si>
  <si>
    <t>Nauvo, Ängsö</t>
  </si>
  <si>
    <t>NAU</t>
  </si>
  <si>
    <t>Ängsö</t>
  </si>
  <si>
    <t>MAS</t>
  </si>
  <si>
    <t>Ohensaari</t>
  </si>
  <si>
    <t>Masku, Ohensaari</t>
  </si>
  <si>
    <t>Turku, Föri-Satama</t>
  </si>
  <si>
    <t>Föri-Satama</t>
  </si>
  <si>
    <t>Luolalanjärvi</t>
  </si>
  <si>
    <t>Markus Rantala*</t>
  </si>
  <si>
    <t>SÄR</t>
  </si>
  <si>
    <t>Förby-Finnby</t>
  </si>
  <si>
    <t>14/15</t>
  </si>
  <si>
    <t>*Petri Vainio</t>
  </si>
  <si>
    <t>Rivillä 4 on (lähes kaikissa sarakkeissa) reittikilometrejä</t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</si>
  <si>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</si>
  <si>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t>Luonnonmaa</t>
  </si>
  <si>
    <t>Naantali Luonnonmaa</t>
  </si>
  <si>
    <t>DRA</t>
  </si>
  <si>
    <t>Kasnäs</t>
  </si>
  <si>
    <t>Dragsfjärd, Kasnäs</t>
  </si>
  <si>
    <t>Nousiainen Palo</t>
  </si>
  <si>
    <t>NOU</t>
  </si>
  <si>
    <t>Palo</t>
  </si>
  <si>
    <t>15/16</t>
  </si>
  <si>
    <t>Esko Gustafsson, Pyry Herva</t>
  </si>
  <si>
    <t>*Kim Kuntze, Öhman Meri</t>
  </si>
  <si>
    <t>Sinisuohaukka</t>
  </si>
  <si>
    <t>http://koivu.luomus.fi/talvilinnut/</t>
  </si>
  <si>
    <t>*Hyvärinen Ismo</t>
  </si>
  <si>
    <t>Heisala</t>
  </si>
  <si>
    <t>Parainen, Heisala</t>
  </si>
  <si>
    <t>*Jouni Saario</t>
  </si>
  <si>
    <t>Hankkaa-Karistoja</t>
  </si>
  <si>
    <t>Salo, Hankkaa-Karistoja</t>
  </si>
  <si>
    <t>Turku, Halinen III</t>
  </si>
  <si>
    <t>Halinen III</t>
  </si>
  <si>
    <t>Sundholma</t>
  </si>
  <si>
    <t>Uusikaupunki, Sundholma</t>
  </si>
  <si>
    <t>*Antti Karlin</t>
  </si>
  <si>
    <t>Lepäinen</t>
  </si>
  <si>
    <t>Uusikaupunki, Lepäinen</t>
  </si>
  <si>
    <t>PÖY</t>
  </si>
  <si>
    <t>Isorahka</t>
  </si>
  <si>
    <t>Pöytyä, Isorahka</t>
  </si>
  <si>
    <t>Huomaa, että sarakkeessa H olevassa sinisellä värjätyssä 2010 luvun summassa ei ole mukana kuluva talvi. Yksilömäärä ja lajimäärä alimmilla riveillä koskee 2010-luvun keskiarvoa.</t>
  </si>
  <si>
    <t>Naantali, satama</t>
  </si>
  <si>
    <t>Parainen, Stortervo-Mågby</t>
  </si>
  <si>
    <t>*Ahlström Tom</t>
  </si>
  <si>
    <t>Stortervo-Mågby</t>
  </si>
  <si>
    <t>16/17</t>
  </si>
  <si>
    <t>Turku, Pikisaari-Maanpää</t>
  </si>
  <si>
    <t>Pikisaari-Maanpää</t>
  </si>
  <si>
    <t>Houtskär, Kivimo</t>
  </si>
  <si>
    <t>*Rainio Kalle</t>
  </si>
  <si>
    <t>HOU</t>
  </si>
  <si>
    <t>Kivimo</t>
  </si>
  <si>
    <t>Vanhalinna II</t>
  </si>
  <si>
    <t>Lieto, Vanhalinna II</t>
  </si>
  <si>
    <t>*Timo Alppi</t>
  </si>
  <si>
    <t>Turku, Ruissalo</t>
  </si>
  <si>
    <t>Ruissalo</t>
  </si>
  <si>
    <t>Taigarautiainen</t>
  </si>
  <si>
    <t>*Rantala Markus</t>
  </si>
  <si>
    <t>Metsämäki</t>
  </si>
  <si>
    <t>Turku, Metsämäki</t>
  </si>
  <si>
    <t>Parainen, Attu</t>
  </si>
  <si>
    <t>*Pettersson, Kaj-Ove, Blomqvist Bertil, Duncker Marcus</t>
  </si>
  <si>
    <t>Salo, Sirkkula</t>
  </si>
  <si>
    <t>Salo, Halikonlahti</t>
  </si>
  <si>
    <t>Salo, Keskusta</t>
  </si>
  <si>
    <t>17/18</t>
  </si>
  <si>
    <t>Kai Kankare*, Ari Koskinen, Kaija Koskinen</t>
  </si>
  <si>
    <t>*Marko Virta, Paavo Harri, Imponen Teuvo</t>
  </si>
  <si>
    <t>*Sirkiä Päivi, Peter Uppstu</t>
  </si>
  <si>
    <t>*Jyri Juuti, Elmeri Juuti</t>
  </si>
  <si>
    <t>Korppoo, Galtby-Kittuis</t>
  </si>
  <si>
    <t>Galtby-Kittuis</t>
  </si>
  <si>
    <t>Houtskär, Lömsö-Mossala</t>
  </si>
  <si>
    <t>Lömsö-Mossala</t>
  </si>
  <si>
    <t>*Jarmo Laine, Emma Kosonen</t>
  </si>
  <si>
    <t>*Rainer Grönholm, Rolf Karlson, Kimmo Jarpa, Jyrki Kuusela</t>
  </si>
  <si>
    <t>Vartsaari</t>
  </si>
  <si>
    <t>Uusikaupunki, Vartsaari</t>
  </si>
  <si>
    <t>*Saario Jukka</t>
  </si>
  <si>
    <t>*Lähteenoja Jari, Sällylä Seppo, Vienonen Ari</t>
  </si>
  <si>
    <t>18/19</t>
  </si>
  <si>
    <t>Raimo Hyvönen*</t>
  </si>
  <si>
    <t>*Uusitalo Raimo</t>
  </si>
  <si>
    <t xml:space="preserve">  </t>
  </si>
  <si>
    <t>*Juha Kylänpää</t>
  </si>
  <si>
    <t>Laitila, Pahojoki</t>
  </si>
  <si>
    <t>*Asser Hantula, Merja Hantula, Ismo Raitio</t>
  </si>
  <si>
    <t>Pahojoki</t>
  </si>
  <si>
    <r>
      <t>Taulukossa</t>
    </r>
    <r>
      <rPr>
        <sz val="10"/>
        <rFont val="Arial"/>
        <family val="2"/>
      </rPr>
      <t xml:space="preserve"> on useita alataulukkoja: Perustaulukko VS, Laskijat ja lukuohjeita. Tutustu niihin kaikkiin.</t>
    </r>
  </si>
  <si>
    <t>*Airikkala, Kari</t>
  </si>
  <si>
    <t>Golfkenttä</t>
  </si>
  <si>
    <t>Kaarina, Katariinanlaakso-Alalemu</t>
  </si>
  <si>
    <t>Katariinanlaakso-Alalemu</t>
  </si>
  <si>
    <t>Attu</t>
  </si>
  <si>
    <t>Halikonlahti</t>
  </si>
  <si>
    <t>19/20</t>
  </si>
  <si>
    <t>*Kleemola Lauri, Kleemola Markku</t>
  </si>
  <si>
    <t>*Julius Isotalo</t>
  </si>
  <si>
    <t>2009/10-18/19 yks./10km keskiarvo</t>
  </si>
  <si>
    <t>*Jukka Sillanpää, Tom Lindbom, Petri Helminen</t>
  </si>
  <si>
    <t>*Lähteenoja Jari, Sällylä Seppo</t>
  </si>
  <si>
    <t>Esko Gustafsson, Hannu Klemola</t>
  </si>
  <si>
    <t>*Jouko Lehtonen, Pirkko Lehtonen</t>
  </si>
  <si>
    <r>
      <t>VS perustaulukossa</t>
    </r>
    <r>
      <rPr>
        <sz val="10"/>
        <rFont val="Arial"/>
        <family val="2"/>
      </rPr>
      <t xml:space="preserve"> on sarakkeessa A lajit (jotka on nähty VS), sarakkeissa B-H eri vuosikymmenten keskiarvot yks/10reittikm, sarakkeissa I-R lähivuosien keskiarvot</t>
    </r>
  </si>
  <si>
    <t>Sarakkeissa S-U on tämän vuoden tulokset: S yks/10 reittikm(=runsaus), T yhteensä yksilöt ja U reittien lkm (yleisyys), joilla ko. laji näkyi. Sarakkeesta V eteenpäin ovat reittikohtaiset tulokset</t>
  </si>
  <si>
    <t>*Arvi Uotila, Uotila Perttu</t>
  </si>
  <si>
    <t>Riveillä 140 ja 141 on yhteensä lukuja</t>
  </si>
  <si>
    <t>Huomaa punaisella kolmiolla merkityt solut A141 ja A143. Vie kursori niiden päälle, niin näet lisätietoja tarjoavan kommentin</t>
  </si>
  <si>
    <t>Huomaa, että soluissa W143 ja W144 olevat luvut kertovat oikean tuloksen vasta kun taulukko on lopullinen</t>
  </si>
  <si>
    <t>Kai Kankare*, Ari Koskinen, Kaija Koskinen, Kirsi Tiihonen</t>
  </si>
  <si>
    <t>*Pekka Alho, Tom Lindbom, Petri Helminen</t>
  </si>
  <si>
    <t>*Ville Räihä, Olli Kanerva</t>
  </si>
  <si>
    <t>Ruona-Muumimaailma</t>
  </si>
  <si>
    <t>Naantali, Ruona-Muumimaailma</t>
  </si>
  <si>
    <t>*Pentti Perttula</t>
  </si>
  <si>
    <t>*Emma Kosonen, Mikael Nordström</t>
  </si>
  <si>
    <t>*Jorma Tenovuo, Ismo Hyvärinen, Panu Muhli</t>
  </si>
  <si>
    <t>Pikkusirkku</t>
  </si>
  <si>
    <t>*Lehtonen Kari ja yksi muu laskija</t>
  </si>
  <si>
    <t>Pekka Salmi*, Juhani Salmi, Petri Laine, Jari Virtanen</t>
  </si>
  <si>
    <t>Satama</t>
  </si>
  <si>
    <t>*Seppo Kallio, Sirpa Kallio, Seppo Neuvonen</t>
  </si>
  <si>
    <t>*Hannu Ekblom, Timo Helle, Aino Loivaranta, Pekka Loivaranta, Koskinen Kalevi</t>
  </si>
  <si>
    <t>*Koskela Tapio, Talja Kristiina, Kirsi Sihvo, Markku Korhonen</t>
  </si>
  <si>
    <t>*Markku Hyvönen, Reko Leino</t>
  </si>
  <si>
    <t>*Seppo Kallio, Ulla Kulmala</t>
  </si>
  <si>
    <t>*Uppstu Peter, Rönkä Mia, Sirkiä Päivi</t>
  </si>
  <si>
    <t>*Karlin Antti, Veli-Matti Karlin, Siruliina Karlin</t>
  </si>
  <si>
    <t>Osmo Kivivuori, Petri Varjonen, Kari Tuominen</t>
  </si>
  <si>
    <t>*Tommi Lehtonen, Elina Lehtonen, Sanna Hakamäki ja Jenna Lehtonen</t>
  </si>
  <si>
    <t>Sirkkula</t>
  </si>
  <si>
    <t>*Lähteenoja Jari, Seppo Sällylä, Vienonen  Ari</t>
  </si>
  <si>
    <t>Töyhtöhyyppä</t>
  </si>
  <si>
    <t>Rymättylä, Röödilä</t>
  </si>
  <si>
    <t>*Timo Nurmi</t>
  </si>
  <si>
    <t>Röödilä</t>
  </si>
  <si>
    <t>Naantali, Käkölä</t>
  </si>
  <si>
    <t>*Juhani Vainio, Sakari Ekko, Timo Saario, Pekka Välimäki, Erkki Leppäkoski</t>
  </si>
  <si>
    <t>Käkölä</t>
  </si>
  <si>
    <t>Kurki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</si>
</sst>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1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sz val="9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 textRotation="90" wrapText="1"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NumberForma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0" borderId="22" xfId="0" applyNumberFormat="1" applyFont="1" applyBorder="1" applyAlignment="1">
      <alignment/>
    </xf>
    <xf numFmtId="0" fontId="1" fillId="2" borderId="0" xfId="0" applyFont="1" applyFill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8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0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2" fontId="0" fillId="0" borderId="28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0" borderId="2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3" borderId="28" xfId="0" applyNumberFormat="1" applyFont="1" applyFill="1" applyBorder="1" applyAlignment="1">
      <alignment/>
    </xf>
    <xf numFmtId="16" fontId="0" fillId="0" borderId="29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NumberFormat="1" applyFill="1" applyBorder="1" applyAlignment="1">
      <alignment/>
    </xf>
    <xf numFmtId="2" fontId="0" fillId="0" borderId="10" xfId="0" applyNumberFormat="1" applyFont="1" applyBorder="1" applyAlignment="1" quotePrefix="1">
      <alignment horizontal="center"/>
    </xf>
    <xf numFmtId="16" fontId="0" fillId="0" borderId="4" xfId="0" applyNumberFormat="1" applyBorder="1" applyAlignment="1">
      <alignment horizontal="center"/>
    </xf>
    <xf numFmtId="0" fontId="1" fillId="0" borderId="0" xfId="0" applyFont="1" applyFill="1" applyAlignment="1">
      <alignment/>
    </xf>
    <xf numFmtId="2" fontId="0" fillId="0" borderId="10" xfId="0" applyNumberFormat="1" applyBorder="1" applyAlignment="1" quotePrefix="1">
      <alignment horizontal="center"/>
    </xf>
    <xf numFmtId="2" fontId="0" fillId="3" borderId="5" xfId="0" applyNumberFormat="1" applyFont="1" applyFill="1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2" fontId="0" fillId="4" borderId="4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20" xfId="0" applyNumberFormat="1" applyFill="1" applyBorder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 quotePrefix="1">
      <alignment/>
    </xf>
    <xf numFmtId="2" fontId="0" fillId="0" borderId="11" xfId="0" applyNumberFormat="1" applyFont="1" applyBorder="1" applyAlignment="1">
      <alignment/>
    </xf>
    <xf numFmtId="2" fontId="0" fillId="3" borderId="10" xfId="0" applyNumberFormat="1" applyFont="1" applyFill="1" applyBorder="1" applyAlignment="1">
      <alignment/>
    </xf>
    <xf numFmtId="1" fontId="4" fillId="3" borderId="22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12" xfId="0" applyNumberFormat="1" applyFont="1" applyFill="1" applyBorder="1" applyAlignment="1">
      <alignment/>
    </xf>
    <xf numFmtId="0" fontId="1" fillId="5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4" borderId="24" xfId="0" applyNumberForma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0" fontId="1" fillId="2" borderId="30" xfId="0" applyNumberFormat="1" applyFont="1" applyFill="1" applyBorder="1" applyAlignment="1">
      <alignment/>
    </xf>
    <xf numFmtId="1" fontId="1" fillId="2" borderId="22" xfId="0" applyNumberFormat="1" applyFont="1" applyFill="1" applyBorder="1" applyAlignment="1">
      <alignment/>
    </xf>
    <xf numFmtId="0" fontId="10" fillId="0" borderId="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47"/>
  <sheetViews>
    <sheetView tabSelected="1" workbookViewId="0" topLeftCell="A1">
      <pane xSplit="1" ySplit="4" topLeftCell="B1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44" sqref="H144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8" width="6.8515625" style="2" customWidth="1"/>
    <col min="9" max="18" width="6.7109375" style="0" customWidth="1"/>
    <col min="19" max="19" width="7.421875" style="0" customWidth="1"/>
    <col min="20" max="20" width="7.28125" style="0" customWidth="1"/>
    <col min="21" max="27" width="6.7109375" style="0" customWidth="1"/>
    <col min="28" max="92" width="5.7109375" style="0" customWidth="1"/>
    <col min="112" max="16384" width="5.7109375" style="0" customWidth="1"/>
  </cols>
  <sheetData>
    <row r="1" ht="15" customHeight="1">
      <c r="A1" s="1" t="s">
        <v>0</v>
      </c>
    </row>
    <row r="2" spans="1:92" s="5" customFormat="1" ht="97.5" customHeight="1">
      <c r="A2" s="4"/>
      <c r="B2" s="20" t="s">
        <v>204</v>
      </c>
      <c r="C2" s="20" t="s">
        <v>205</v>
      </c>
      <c r="D2" s="20" t="s">
        <v>206</v>
      </c>
      <c r="E2" s="20" t="s">
        <v>207</v>
      </c>
      <c r="F2" s="20" t="s">
        <v>208</v>
      </c>
      <c r="G2" s="20" t="s">
        <v>232</v>
      </c>
      <c r="H2" s="20" t="s">
        <v>382</v>
      </c>
      <c r="I2" s="126" t="s">
        <v>277</v>
      </c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33" t="s">
        <v>203</v>
      </c>
      <c r="U2" s="6" t="s">
        <v>1</v>
      </c>
      <c r="V2" s="37" t="s">
        <v>245</v>
      </c>
      <c r="W2" s="37" t="s">
        <v>251</v>
      </c>
      <c r="X2" s="37" t="s">
        <v>297</v>
      </c>
      <c r="Y2" s="37" t="s">
        <v>334</v>
      </c>
      <c r="Z2" s="37" t="s">
        <v>357</v>
      </c>
      <c r="AA2" s="37" t="s">
        <v>376</v>
      </c>
      <c r="AB2" s="36" t="s">
        <v>244</v>
      </c>
      <c r="AC2" s="38" t="s">
        <v>243</v>
      </c>
      <c r="AD2" s="38" t="s">
        <v>355</v>
      </c>
      <c r="AE2" s="38" t="s">
        <v>254</v>
      </c>
      <c r="AF2" s="36" t="s">
        <v>246</v>
      </c>
      <c r="AG2" s="36" t="s">
        <v>213</v>
      </c>
      <c r="AH2" s="36" t="s">
        <v>265</v>
      </c>
      <c r="AI2" s="36" t="s">
        <v>371</v>
      </c>
      <c r="AJ2" s="36" t="s">
        <v>177</v>
      </c>
      <c r="AK2" s="36" t="s">
        <v>2</v>
      </c>
      <c r="AL2" s="36" t="s">
        <v>335</v>
      </c>
      <c r="AM2" s="36" t="s">
        <v>169</v>
      </c>
      <c r="AN2" s="36" t="s">
        <v>282</v>
      </c>
      <c r="AO2" s="36" t="s">
        <v>230</v>
      </c>
      <c r="AP2" s="36" t="s">
        <v>3</v>
      </c>
      <c r="AQ2" s="36" t="s">
        <v>167</v>
      </c>
      <c r="AR2" s="36" t="s">
        <v>4</v>
      </c>
      <c r="AS2" s="36" t="s">
        <v>5</v>
      </c>
      <c r="AT2" s="36" t="s">
        <v>422</v>
      </c>
      <c r="AU2" s="36" t="s">
        <v>286</v>
      </c>
      <c r="AV2" s="36" t="s">
        <v>294</v>
      </c>
      <c r="AW2" s="36" t="s">
        <v>396</v>
      </c>
      <c r="AX2" s="36" t="s">
        <v>404</v>
      </c>
      <c r="AY2" s="36" t="s">
        <v>280</v>
      </c>
      <c r="AZ2" s="36" t="s">
        <v>301</v>
      </c>
      <c r="BA2" s="36" t="s">
        <v>184</v>
      </c>
      <c r="BB2" s="36" t="s">
        <v>377</v>
      </c>
      <c r="BC2" s="36" t="s">
        <v>308</v>
      </c>
      <c r="BD2" s="36" t="s">
        <v>327</v>
      </c>
      <c r="BE2" s="36" t="s">
        <v>6</v>
      </c>
      <c r="BF2" s="36" t="s">
        <v>321</v>
      </c>
      <c r="BG2" s="36" t="s">
        <v>179</v>
      </c>
      <c r="BH2" s="36" t="s">
        <v>180</v>
      </c>
      <c r="BI2" s="36" t="s">
        <v>172</v>
      </c>
      <c r="BJ2" s="36" t="s">
        <v>237</v>
      </c>
      <c r="BK2" s="36" t="s">
        <v>7</v>
      </c>
      <c r="BL2" s="36" t="s">
        <v>8</v>
      </c>
      <c r="BM2" s="36" t="s">
        <v>419</v>
      </c>
      <c r="BN2" s="36" t="s">
        <v>311</v>
      </c>
      <c r="BO2" s="36" t="s">
        <v>378</v>
      </c>
      <c r="BP2" s="36" t="s">
        <v>169</v>
      </c>
      <c r="BQ2" s="36" t="s">
        <v>210</v>
      </c>
      <c r="BR2" s="36" t="s">
        <v>414</v>
      </c>
      <c r="BS2" s="36" t="s">
        <v>289</v>
      </c>
      <c r="BT2" s="36" t="s">
        <v>240</v>
      </c>
      <c r="BU2" s="36" t="s">
        <v>248</v>
      </c>
      <c r="BV2" s="36" t="s">
        <v>285</v>
      </c>
      <c r="BW2" s="36" t="s">
        <v>314</v>
      </c>
      <c r="BX2" s="36" t="s">
        <v>9</v>
      </c>
      <c r="BY2" s="36" t="s">
        <v>219</v>
      </c>
      <c r="BZ2" s="36" t="s">
        <v>342</v>
      </c>
      <c r="CA2" s="36" t="s">
        <v>222</v>
      </c>
      <c r="CB2" s="36" t="s">
        <v>330</v>
      </c>
      <c r="CC2" s="36" t="s">
        <v>168</v>
      </c>
      <c r="CD2" s="36" t="s">
        <v>339</v>
      </c>
      <c r="CE2" s="36" t="s">
        <v>10</v>
      </c>
      <c r="CF2" s="36" t="s">
        <v>11</v>
      </c>
      <c r="CG2" s="36" t="s">
        <v>12</v>
      </c>
      <c r="CH2" s="36" t="s">
        <v>374</v>
      </c>
      <c r="CI2" s="36" t="s">
        <v>261</v>
      </c>
      <c r="CJ2" s="36" t="s">
        <v>234</v>
      </c>
      <c r="CK2" s="36" t="s">
        <v>318</v>
      </c>
      <c r="CL2" s="36" t="s">
        <v>315</v>
      </c>
      <c r="CM2" s="36" t="s">
        <v>360</v>
      </c>
      <c r="CN2" s="36" t="s">
        <v>13</v>
      </c>
    </row>
    <row r="3" spans="1:92" s="8" customFormat="1" ht="13.5" thickBot="1">
      <c r="A3" s="7" t="s">
        <v>14</v>
      </c>
      <c r="B3" s="19" t="s">
        <v>193</v>
      </c>
      <c r="C3" s="22" t="s">
        <v>194</v>
      </c>
      <c r="D3" s="22" t="s">
        <v>195</v>
      </c>
      <c r="E3" s="22" t="s">
        <v>196</v>
      </c>
      <c r="F3" s="22" t="s">
        <v>197</v>
      </c>
      <c r="G3" s="19" t="s">
        <v>199</v>
      </c>
      <c r="H3" s="19" t="s">
        <v>271</v>
      </c>
      <c r="I3" s="43" t="s">
        <v>233</v>
      </c>
      <c r="J3" s="43" t="s">
        <v>242</v>
      </c>
      <c r="K3" s="43" t="s">
        <v>258</v>
      </c>
      <c r="L3" s="82" t="s">
        <v>269</v>
      </c>
      <c r="M3" s="82" t="s">
        <v>276</v>
      </c>
      <c r="N3" s="82" t="s">
        <v>290</v>
      </c>
      <c r="O3" s="93" t="s">
        <v>302</v>
      </c>
      <c r="P3" s="93" t="s">
        <v>328</v>
      </c>
      <c r="Q3" s="93" t="s">
        <v>349</v>
      </c>
      <c r="R3" s="93" t="s">
        <v>364</v>
      </c>
      <c r="S3" s="89" t="s">
        <v>379</v>
      </c>
      <c r="T3" s="89" t="s">
        <v>379</v>
      </c>
      <c r="U3" s="89" t="s">
        <v>379</v>
      </c>
      <c r="V3" s="35" t="s">
        <v>225</v>
      </c>
      <c r="W3" s="35" t="s">
        <v>250</v>
      </c>
      <c r="X3" s="35" t="s">
        <v>296</v>
      </c>
      <c r="Y3" s="35" t="s">
        <v>333</v>
      </c>
      <c r="Z3" s="35" t="s">
        <v>333</v>
      </c>
      <c r="AA3" s="35" t="s">
        <v>15</v>
      </c>
      <c r="AB3" s="8" t="s">
        <v>15</v>
      </c>
      <c r="AC3" s="19" t="s">
        <v>15</v>
      </c>
      <c r="AD3" s="19" t="s">
        <v>253</v>
      </c>
      <c r="AE3" s="19" t="s">
        <v>253</v>
      </c>
      <c r="AF3" s="8" t="s">
        <v>16</v>
      </c>
      <c r="AG3" s="19" t="s">
        <v>17</v>
      </c>
      <c r="AH3" s="19" t="s">
        <v>17</v>
      </c>
      <c r="AI3" s="19" t="s">
        <v>18</v>
      </c>
      <c r="AJ3" s="19" t="s">
        <v>18</v>
      </c>
      <c r="AK3" s="8" t="s">
        <v>19</v>
      </c>
      <c r="AL3" s="19" t="s">
        <v>19</v>
      </c>
      <c r="AM3" s="19" t="s">
        <v>247</v>
      </c>
      <c r="AN3" s="19" t="s">
        <v>281</v>
      </c>
      <c r="AO3" s="19" t="s">
        <v>229</v>
      </c>
      <c r="AP3" s="8" t="s">
        <v>20</v>
      </c>
      <c r="AQ3" s="19" t="s">
        <v>21</v>
      </c>
      <c r="AR3" s="19" t="s">
        <v>21</v>
      </c>
      <c r="AS3" s="8" t="s">
        <v>21</v>
      </c>
      <c r="AT3" s="19" t="s">
        <v>22</v>
      </c>
      <c r="AU3" s="19" t="s">
        <v>22</v>
      </c>
      <c r="AV3" s="19" t="s">
        <v>22</v>
      </c>
      <c r="AW3" s="19" t="s">
        <v>22</v>
      </c>
      <c r="AX3" s="19" t="s">
        <v>22</v>
      </c>
      <c r="AY3" s="19" t="s">
        <v>279</v>
      </c>
      <c r="AZ3" s="19" t="s">
        <v>300</v>
      </c>
      <c r="BA3" s="19" t="s">
        <v>183</v>
      </c>
      <c r="BB3" s="19" t="s">
        <v>23</v>
      </c>
      <c r="BC3" s="19" t="s">
        <v>23</v>
      </c>
      <c r="BD3" s="19" t="s">
        <v>23</v>
      </c>
      <c r="BE3" s="8" t="s">
        <v>24</v>
      </c>
      <c r="BF3" s="19" t="s">
        <v>320</v>
      </c>
      <c r="BG3" s="19" t="s">
        <v>25</v>
      </c>
      <c r="BH3" s="19" t="s">
        <v>25</v>
      </c>
      <c r="BI3" s="19" t="s">
        <v>171</v>
      </c>
      <c r="BJ3" s="19" t="s">
        <v>171</v>
      </c>
      <c r="BK3" s="8" t="s">
        <v>26</v>
      </c>
      <c r="BL3" s="8" t="s">
        <v>26</v>
      </c>
      <c r="BM3" s="19" t="s">
        <v>26</v>
      </c>
      <c r="BN3" s="19" t="s">
        <v>209</v>
      </c>
      <c r="BO3" s="19" t="s">
        <v>209</v>
      </c>
      <c r="BP3" s="19" t="s">
        <v>209</v>
      </c>
      <c r="BQ3" s="19" t="s">
        <v>209</v>
      </c>
      <c r="BR3" s="19" t="s">
        <v>209</v>
      </c>
      <c r="BS3" s="19" t="s">
        <v>288</v>
      </c>
      <c r="BT3" s="19" t="s">
        <v>239</v>
      </c>
      <c r="BU3" s="19" t="s">
        <v>273</v>
      </c>
      <c r="BV3" s="19" t="s">
        <v>27</v>
      </c>
      <c r="BW3" s="19" t="s">
        <v>27</v>
      </c>
      <c r="BX3" s="8" t="s">
        <v>27</v>
      </c>
      <c r="BY3" s="19" t="s">
        <v>27</v>
      </c>
      <c r="BZ3" s="19" t="s">
        <v>27</v>
      </c>
      <c r="CA3" s="19" t="s">
        <v>27</v>
      </c>
      <c r="CB3" s="19" t="s">
        <v>27</v>
      </c>
      <c r="CC3" s="19" t="s">
        <v>27</v>
      </c>
      <c r="CD3" s="19" t="s">
        <v>27</v>
      </c>
      <c r="CE3" s="8" t="s">
        <v>27</v>
      </c>
      <c r="CF3" s="8" t="s">
        <v>27</v>
      </c>
      <c r="CG3" s="8" t="s">
        <v>27</v>
      </c>
      <c r="CH3" s="19" t="s">
        <v>28</v>
      </c>
      <c r="CI3" s="19" t="s">
        <v>28</v>
      </c>
      <c r="CJ3" s="19" t="s">
        <v>28</v>
      </c>
      <c r="CK3" s="19" t="s">
        <v>28</v>
      </c>
      <c r="CL3" s="19" t="s">
        <v>28</v>
      </c>
      <c r="CM3" s="19" t="s">
        <v>28</v>
      </c>
      <c r="CN3" s="8" t="s">
        <v>29</v>
      </c>
    </row>
    <row r="4" spans="1:92" ht="13.5" thickBot="1">
      <c r="A4" s="9" t="s">
        <v>30</v>
      </c>
      <c r="B4" s="46">
        <v>165</v>
      </c>
      <c r="C4" s="47">
        <v>472</v>
      </c>
      <c r="D4" s="47">
        <v>570</v>
      </c>
      <c r="E4" s="47">
        <v>449</v>
      </c>
      <c r="F4" s="48">
        <v>517</v>
      </c>
      <c r="G4" s="49">
        <v>580.52</v>
      </c>
      <c r="H4" s="114">
        <f>(I4+J4+K4+L4+M4+N4+O4+P4+Q4+R4)/10</f>
        <v>682.3700000000001</v>
      </c>
      <c r="I4" s="78">
        <v>696</v>
      </c>
      <c r="J4" s="60">
        <v>632</v>
      </c>
      <c r="K4" s="60">
        <v>682</v>
      </c>
      <c r="L4" s="60">
        <v>646</v>
      </c>
      <c r="M4" s="60">
        <v>671</v>
      </c>
      <c r="N4" s="60">
        <v>729</v>
      </c>
      <c r="O4" s="60">
        <v>664</v>
      </c>
      <c r="P4" s="60">
        <v>725</v>
      </c>
      <c r="Q4" s="60">
        <v>688.6</v>
      </c>
      <c r="R4" s="60">
        <v>690.1</v>
      </c>
      <c r="S4" s="51">
        <f>(T4)</f>
        <v>654.8</v>
      </c>
      <c r="T4" s="52">
        <f aca="true" t="shared" si="0" ref="T4:T41">SUM(V4:CN4)</f>
        <v>654.8</v>
      </c>
      <c r="U4" s="53">
        <f aca="true" t="shared" si="1" ref="U4:U35">COUNTA(V4:CN4)</f>
        <v>71</v>
      </c>
      <c r="V4" s="11">
        <v>10</v>
      </c>
      <c r="W4" s="11">
        <v>13.2</v>
      </c>
      <c r="X4" s="11">
        <v>12</v>
      </c>
      <c r="Y4" s="11">
        <v>8.1</v>
      </c>
      <c r="Z4" s="98">
        <v>11.8</v>
      </c>
      <c r="AA4" s="98">
        <v>14.4</v>
      </c>
      <c r="AB4" s="12">
        <v>12</v>
      </c>
      <c r="AC4" s="12">
        <v>10.3</v>
      </c>
      <c r="AD4" s="12">
        <v>9.5</v>
      </c>
      <c r="AE4" s="12">
        <v>7</v>
      </c>
      <c r="AF4" s="12">
        <v>11</v>
      </c>
      <c r="AG4" s="12">
        <v>10.8</v>
      </c>
      <c r="AH4" s="13">
        <v>9.5</v>
      </c>
      <c r="AI4" s="13">
        <v>6.3</v>
      </c>
      <c r="AJ4" s="14">
        <v>11.6</v>
      </c>
      <c r="AK4" s="13">
        <v>8.3</v>
      </c>
      <c r="AL4" s="12">
        <v>9</v>
      </c>
      <c r="AM4" s="12">
        <v>11</v>
      </c>
      <c r="AN4" s="12">
        <v>5.1</v>
      </c>
      <c r="AO4" s="13">
        <v>10.6</v>
      </c>
      <c r="AP4" s="14">
        <v>7.3</v>
      </c>
      <c r="AQ4" s="14">
        <v>11.6</v>
      </c>
      <c r="AR4" s="14">
        <v>11.3</v>
      </c>
      <c r="AS4" s="14">
        <v>9.8</v>
      </c>
      <c r="AT4" s="14">
        <v>11</v>
      </c>
      <c r="AU4" s="14">
        <v>6.3</v>
      </c>
      <c r="AV4" s="14">
        <v>13.2</v>
      </c>
      <c r="AW4" s="14">
        <v>10.5</v>
      </c>
      <c r="AX4" s="14">
        <v>7.2</v>
      </c>
      <c r="AY4" s="14">
        <v>3.8</v>
      </c>
      <c r="AZ4" s="14">
        <v>12.9</v>
      </c>
      <c r="BA4" s="99">
        <v>12.4</v>
      </c>
      <c r="BB4" s="99">
        <v>10.5</v>
      </c>
      <c r="BC4" s="14">
        <v>11.5</v>
      </c>
      <c r="BD4" s="14">
        <v>11.5</v>
      </c>
      <c r="BE4" s="14">
        <v>10.7</v>
      </c>
      <c r="BF4" s="14">
        <v>12</v>
      </c>
      <c r="BG4" s="13">
        <v>9.3</v>
      </c>
      <c r="BH4" s="13">
        <v>6.2</v>
      </c>
      <c r="BI4" s="12">
        <v>11</v>
      </c>
      <c r="BJ4" s="12">
        <v>9.7</v>
      </c>
      <c r="BK4" s="12">
        <v>10.7</v>
      </c>
      <c r="BL4" s="12">
        <v>10.4</v>
      </c>
      <c r="BM4" s="12">
        <v>7</v>
      </c>
      <c r="BN4" s="12">
        <v>7.7</v>
      </c>
      <c r="BO4" s="12">
        <v>6</v>
      </c>
      <c r="BP4" s="12">
        <v>8.5</v>
      </c>
      <c r="BQ4" s="12">
        <v>6</v>
      </c>
      <c r="BR4" s="12">
        <v>5.7</v>
      </c>
      <c r="BS4" s="12">
        <v>7.1</v>
      </c>
      <c r="BT4" s="12">
        <v>8</v>
      </c>
      <c r="BU4" s="12">
        <v>12</v>
      </c>
      <c r="BV4" s="12">
        <v>6.4</v>
      </c>
      <c r="BW4" s="12">
        <v>6.4</v>
      </c>
      <c r="BX4" s="12">
        <v>7.6</v>
      </c>
      <c r="BY4" s="12">
        <v>9.4</v>
      </c>
      <c r="BZ4" s="12">
        <v>5.5</v>
      </c>
      <c r="CA4" s="12">
        <v>10.3</v>
      </c>
      <c r="CB4" s="12">
        <v>10.5</v>
      </c>
      <c r="CC4" s="12">
        <v>6.2</v>
      </c>
      <c r="CD4" s="12">
        <v>11.1</v>
      </c>
      <c r="CE4" s="12">
        <v>8.3</v>
      </c>
      <c r="CF4" s="12">
        <v>8</v>
      </c>
      <c r="CG4" s="12">
        <v>7.5</v>
      </c>
      <c r="CH4" s="12">
        <v>11</v>
      </c>
      <c r="CI4" s="12">
        <v>4.7</v>
      </c>
      <c r="CJ4" s="12">
        <v>8</v>
      </c>
      <c r="CK4" s="12">
        <v>11.5</v>
      </c>
      <c r="CL4" s="12">
        <v>7</v>
      </c>
      <c r="CM4" s="12">
        <v>7</v>
      </c>
      <c r="CN4" s="12">
        <v>8.1</v>
      </c>
    </row>
    <row r="5" spans="1:41" ht="12.75">
      <c r="A5" s="15" t="s">
        <v>31</v>
      </c>
      <c r="B5" s="29"/>
      <c r="C5" s="23"/>
      <c r="D5" s="68" t="s">
        <v>256</v>
      </c>
      <c r="E5" s="44"/>
      <c r="F5" s="68" t="s">
        <v>256</v>
      </c>
      <c r="G5" s="80"/>
      <c r="H5" s="88">
        <f>(I5+J5+K5+L5+M5+N5+O5+P5+Q5+R5)/10</f>
        <v>0.0054050440391085275</v>
      </c>
      <c r="I5" s="85"/>
      <c r="J5" s="16"/>
      <c r="K5" s="16"/>
      <c r="L5" s="16"/>
      <c r="M5" s="16"/>
      <c r="N5" s="16"/>
      <c r="O5" s="16">
        <v>0.015006002400960384</v>
      </c>
      <c r="P5" s="16"/>
      <c r="Q5" s="16">
        <v>0.02904443799012489</v>
      </c>
      <c r="R5" s="16">
        <v>0.01</v>
      </c>
      <c r="S5" s="58">
        <f>T5*10/$T$4</f>
        <v>0</v>
      </c>
      <c r="T5" s="122">
        <v>0</v>
      </c>
      <c r="U5" s="107">
        <v>0</v>
      </c>
      <c r="V5" s="10"/>
      <c r="W5" s="10"/>
      <c r="X5" s="10"/>
      <c r="Y5" s="10"/>
      <c r="Z5" s="10"/>
      <c r="AA5" s="10"/>
      <c r="AO5" s="17"/>
    </row>
    <row r="6" spans="1:41" ht="12.75">
      <c r="A6" s="15" t="s">
        <v>32</v>
      </c>
      <c r="B6" s="30"/>
      <c r="C6" s="21"/>
      <c r="D6" s="39"/>
      <c r="E6" s="26"/>
      <c r="F6" s="39"/>
      <c r="G6" s="95" t="s">
        <v>256</v>
      </c>
      <c r="H6" s="113">
        <f aca="true" t="shared" si="2" ref="H6:H71">(I6+J6+K6+L6+M6+N6+O6+P6+Q6+R6)/10</f>
        <v>0.0015006002400960385</v>
      </c>
      <c r="I6" s="86"/>
      <c r="J6" s="16"/>
      <c r="K6" s="16"/>
      <c r="L6" s="16"/>
      <c r="M6" s="16"/>
      <c r="N6" s="16"/>
      <c r="O6" s="16">
        <v>0.015006002400960384</v>
      </c>
      <c r="P6" s="16"/>
      <c r="Q6" s="16"/>
      <c r="R6" s="16"/>
      <c r="S6" s="58">
        <f aca="true" t="shared" si="3" ref="S6:S66">T6*10/$T$4</f>
        <v>0</v>
      </c>
      <c r="T6" s="51">
        <f t="shared" si="0"/>
        <v>0</v>
      </c>
      <c r="U6" s="54">
        <f t="shared" si="1"/>
        <v>0</v>
      </c>
      <c r="V6" s="10"/>
      <c r="W6" s="10"/>
      <c r="X6" s="10"/>
      <c r="Y6" s="10"/>
      <c r="Z6" s="10"/>
      <c r="AA6" s="10"/>
      <c r="AO6" s="17"/>
    </row>
    <row r="7" spans="1:41" ht="12.75">
      <c r="A7" s="15" t="s">
        <v>33</v>
      </c>
      <c r="B7" s="30"/>
      <c r="C7" s="21"/>
      <c r="D7" s="39"/>
      <c r="E7" s="26"/>
      <c r="F7" s="69" t="s">
        <v>256</v>
      </c>
      <c r="G7" s="95" t="s">
        <v>256</v>
      </c>
      <c r="H7" s="113">
        <f t="shared" si="2"/>
        <v>0.001</v>
      </c>
      <c r="I7" s="86"/>
      <c r="J7" s="16"/>
      <c r="K7" s="16"/>
      <c r="L7" s="16"/>
      <c r="M7" s="16">
        <v>0.01</v>
      </c>
      <c r="N7" s="16"/>
      <c r="O7" s="16"/>
      <c r="P7" s="16"/>
      <c r="Q7" s="16"/>
      <c r="R7" s="16"/>
      <c r="S7" s="58">
        <f t="shared" si="3"/>
        <v>0</v>
      </c>
      <c r="T7" s="51">
        <f t="shared" si="0"/>
        <v>0</v>
      </c>
      <c r="U7" s="54">
        <f t="shared" si="1"/>
        <v>0</v>
      </c>
      <c r="V7" s="10"/>
      <c r="W7" s="10"/>
      <c r="X7" s="10"/>
      <c r="Y7" s="10"/>
      <c r="Z7" s="10"/>
      <c r="AA7" s="10"/>
      <c r="AO7" s="17"/>
    </row>
    <row r="8" spans="1:41" ht="12.75">
      <c r="A8" s="1" t="s">
        <v>34</v>
      </c>
      <c r="B8" s="30"/>
      <c r="C8" s="21"/>
      <c r="D8" s="39">
        <v>0.01</v>
      </c>
      <c r="E8" s="70" t="s">
        <v>256</v>
      </c>
      <c r="F8" s="39">
        <v>0.01</v>
      </c>
      <c r="G8" s="110">
        <v>0.009000000000000001</v>
      </c>
      <c r="H8" s="113">
        <f t="shared" si="2"/>
        <v>0.03695446751371176</v>
      </c>
      <c r="I8" s="86"/>
      <c r="J8" s="16"/>
      <c r="K8" s="16">
        <v>0.01</v>
      </c>
      <c r="L8" s="16">
        <v>0.02</v>
      </c>
      <c r="M8" s="16">
        <v>0.09</v>
      </c>
      <c r="N8" s="16">
        <v>0.1</v>
      </c>
      <c r="O8" s="16">
        <v>0.13505402160864347</v>
      </c>
      <c r="P8" s="16"/>
      <c r="Q8" s="16"/>
      <c r="R8" s="16">
        <v>0.014490653528474137</v>
      </c>
      <c r="S8" s="58">
        <f t="shared" si="3"/>
        <v>0</v>
      </c>
      <c r="T8" s="51">
        <f t="shared" si="0"/>
        <v>0</v>
      </c>
      <c r="U8" s="54">
        <f t="shared" si="1"/>
        <v>0</v>
      </c>
      <c r="V8" s="10"/>
      <c r="W8" s="10"/>
      <c r="X8" s="10"/>
      <c r="Y8" s="10"/>
      <c r="Z8" s="10"/>
      <c r="AA8" s="10"/>
      <c r="AO8" s="18"/>
    </row>
    <row r="9" spans="1:87" ht="12.75" customHeight="1">
      <c r="A9" s="1" t="s">
        <v>35</v>
      </c>
      <c r="B9" s="30"/>
      <c r="C9" s="21"/>
      <c r="D9" s="39"/>
      <c r="E9" s="26">
        <v>0.02</v>
      </c>
      <c r="F9" s="39">
        <v>0.19</v>
      </c>
      <c r="G9" s="110">
        <v>0.07677856301531215</v>
      </c>
      <c r="H9" s="113">
        <f t="shared" si="2"/>
        <v>0.5310684505807493</v>
      </c>
      <c r="I9" s="86"/>
      <c r="J9" s="16">
        <v>0.22</v>
      </c>
      <c r="K9" s="16">
        <v>0.31</v>
      </c>
      <c r="L9" s="16">
        <v>0.46</v>
      </c>
      <c r="M9" s="16">
        <v>0.48</v>
      </c>
      <c r="N9" s="16">
        <v>0.47</v>
      </c>
      <c r="O9" s="16">
        <v>0.4951980792316927</v>
      </c>
      <c r="P9" s="16">
        <v>0.83</v>
      </c>
      <c r="Q9" s="16">
        <v>1.0601219866395586</v>
      </c>
      <c r="R9" s="16">
        <v>0.9853644399362412</v>
      </c>
      <c r="S9" s="58">
        <f t="shared" si="3"/>
        <v>0.8704948075748321</v>
      </c>
      <c r="T9" s="51">
        <f t="shared" si="0"/>
        <v>57</v>
      </c>
      <c r="U9" s="54">
        <f t="shared" si="1"/>
        <v>3</v>
      </c>
      <c r="V9" s="10"/>
      <c r="W9" s="10"/>
      <c r="X9" s="10"/>
      <c r="Y9" s="50"/>
      <c r="Z9" s="50"/>
      <c r="AA9" s="50"/>
      <c r="AB9" s="50"/>
      <c r="AC9" s="50"/>
      <c r="AD9" s="76"/>
      <c r="AE9" s="76">
        <v>54</v>
      </c>
      <c r="AF9" s="50"/>
      <c r="AG9" s="50"/>
      <c r="AH9" s="76"/>
      <c r="AI9" s="76"/>
      <c r="AJ9" s="50"/>
      <c r="AO9" s="18"/>
      <c r="BB9">
        <v>2</v>
      </c>
      <c r="CI9">
        <v>1</v>
      </c>
    </row>
    <row r="10" spans="1:92" ht="12.75">
      <c r="A10" s="1" t="s">
        <v>36</v>
      </c>
      <c r="B10" s="30"/>
      <c r="C10" s="21"/>
      <c r="D10" s="39"/>
      <c r="E10" s="26"/>
      <c r="F10" s="69" t="s">
        <v>256</v>
      </c>
      <c r="G10" s="110">
        <v>0.06777856301531214</v>
      </c>
      <c r="H10" s="113">
        <f t="shared" si="2"/>
        <v>0.09008440285786114</v>
      </c>
      <c r="I10" s="86">
        <v>0.01</v>
      </c>
      <c r="J10" s="16"/>
      <c r="K10" s="16">
        <v>0.19</v>
      </c>
      <c r="L10" s="16">
        <v>0.03</v>
      </c>
      <c r="M10" s="16"/>
      <c r="N10" s="16">
        <v>0.04</v>
      </c>
      <c r="O10" s="16">
        <v>0.36014405762304924</v>
      </c>
      <c r="P10" s="16"/>
      <c r="Q10" s="16">
        <v>0.13069997095556202</v>
      </c>
      <c r="R10" s="16">
        <v>0.14</v>
      </c>
      <c r="S10" s="105">
        <f t="shared" si="3"/>
        <v>0.3054367745876604</v>
      </c>
      <c r="T10" s="106">
        <v>20</v>
      </c>
      <c r="U10" s="107">
        <v>6</v>
      </c>
      <c r="V10" s="106"/>
      <c r="W10" s="106"/>
      <c r="X10" s="106"/>
      <c r="Y10" s="106"/>
      <c r="Z10" s="106"/>
      <c r="AA10" s="106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</row>
    <row r="11" spans="1:89" ht="12.75">
      <c r="A11" s="1" t="s">
        <v>37</v>
      </c>
      <c r="B11" s="30"/>
      <c r="C11" s="21">
        <v>0.02</v>
      </c>
      <c r="D11" s="39">
        <v>0.15</v>
      </c>
      <c r="E11" s="26">
        <v>0.55</v>
      </c>
      <c r="F11" s="39">
        <v>2.91</v>
      </c>
      <c r="G11" s="110">
        <v>1.9244970553592462</v>
      </c>
      <c r="H11" s="113">
        <f t="shared" si="2"/>
        <v>4.931994355421177</v>
      </c>
      <c r="I11" s="86">
        <v>0.59</v>
      </c>
      <c r="J11" s="16">
        <v>2.12</v>
      </c>
      <c r="K11" s="16">
        <v>4.18</v>
      </c>
      <c r="L11" s="16">
        <v>1.25</v>
      </c>
      <c r="M11" s="16">
        <v>4.71</v>
      </c>
      <c r="N11" s="16">
        <v>5.14</v>
      </c>
      <c r="O11" s="16">
        <v>7.56</v>
      </c>
      <c r="P11" s="16">
        <v>5.65</v>
      </c>
      <c r="Q11" s="16">
        <v>9.715364507696776</v>
      </c>
      <c r="R11" s="16">
        <v>8.404579046514998</v>
      </c>
      <c r="S11" s="58">
        <f t="shared" si="3"/>
        <v>10.461209529627368</v>
      </c>
      <c r="T11" s="51">
        <f t="shared" si="0"/>
        <v>685</v>
      </c>
      <c r="U11" s="54">
        <f t="shared" si="1"/>
        <v>31</v>
      </c>
      <c r="V11" s="10"/>
      <c r="W11" s="10">
        <v>3</v>
      </c>
      <c r="X11" s="10">
        <v>111</v>
      </c>
      <c r="Y11" s="10">
        <v>31</v>
      </c>
      <c r="Z11" s="10">
        <v>65</v>
      </c>
      <c r="AA11" s="10"/>
      <c r="AD11">
        <v>77</v>
      </c>
      <c r="AE11">
        <v>52</v>
      </c>
      <c r="AG11">
        <v>65</v>
      </c>
      <c r="AH11">
        <v>27</v>
      </c>
      <c r="AK11">
        <v>27</v>
      </c>
      <c r="AN11">
        <v>3</v>
      </c>
      <c r="AO11" s="18"/>
      <c r="AP11">
        <v>1</v>
      </c>
      <c r="AT11">
        <v>2</v>
      </c>
      <c r="AU11">
        <v>1</v>
      </c>
      <c r="AV11">
        <v>6</v>
      </c>
      <c r="AW11">
        <v>8</v>
      </c>
      <c r="AY11">
        <v>10</v>
      </c>
      <c r="BB11">
        <v>2</v>
      </c>
      <c r="BC11">
        <v>27</v>
      </c>
      <c r="BD11">
        <v>3</v>
      </c>
      <c r="BE11">
        <v>26</v>
      </c>
      <c r="BG11">
        <v>1</v>
      </c>
      <c r="BH11">
        <v>1</v>
      </c>
      <c r="BK11">
        <v>7</v>
      </c>
      <c r="BL11">
        <v>14</v>
      </c>
      <c r="BM11">
        <v>2</v>
      </c>
      <c r="BS11">
        <v>28</v>
      </c>
      <c r="CD11">
        <v>2</v>
      </c>
      <c r="CE11">
        <v>8</v>
      </c>
      <c r="CH11">
        <v>11</v>
      </c>
      <c r="CI11">
        <v>46</v>
      </c>
      <c r="CK11">
        <v>18</v>
      </c>
    </row>
    <row r="12" spans="1:91" ht="12.75">
      <c r="A12" s="1" t="s">
        <v>38</v>
      </c>
      <c r="B12" s="30">
        <v>0.03</v>
      </c>
      <c r="C12" s="21">
        <v>0.04</v>
      </c>
      <c r="D12" s="39">
        <v>0.06</v>
      </c>
      <c r="E12" s="26">
        <v>0.04</v>
      </c>
      <c r="F12" s="40">
        <v>0.1</v>
      </c>
      <c r="G12" s="110">
        <v>1.0006513545347469</v>
      </c>
      <c r="H12" s="113">
        <f t="shared" si="2"/>
        <v>2.306715299092227</v>
      </c>
      <c r="I12" s="86">
        <v>0.04</v>
      </c>
      <c r="J12" s="16"/>
      <c r="K12" s="16">
        <v>4.55</v>
      </c>
      <c r="L12" s="16">
        <v>0.36</v>
      </c>
      <c r="M12" s="16">
        <v>0.58</v>
      </c>
      <c r="N12" s="16">
        <v>0.89</v>
      </c>
      <c r="O12" s="16">
        <v>10.729291716686674</v>
      </c>
      <c r="P12" s="16">
        <v>0.91</v>
      </c>
      <c r="Q12" s="16">
        <v>3.950043566656985</v>
      </c>
      <c r="R12" s="16">
        <v>1.057817707578612</v>
      </c>
      <c r="S12" s="58">
        <f t="shared" si="3"/>
        <v>2.351863164324985</v>
      </c>
      <c r="T12" s="51">
        <f t="shared" si="0"/>
        <v>154</v>
      </c>
      <c r="U12" s="54">
        <f t="shared" si="1"/>
        <v>26</v>
      </c>
      <c r="V12" s="10"/>
      <c r="W12" s="10">
        <v>2</v>
      </c>
      <c r="X12" s="10">
        <v>17</v>
      </c>
      <c r="Y12" s="10">
        <v>1</v>
      </c>
      <c r="Z12" s="10">
        <v>2</v>
      </c>
      <c r="AA12" s="10"/>
      <c r="AB12">
        <v>7</v>
      </c>
      <c r="AE12">
        <v>8</v>
      </c>
      <c r="AG12">
        <v>16</v>
      </c>
      <c r="AH12">
        <v>22</v>
      </c>
      <c r="AK12">
        <v>11</v>
      </c>
      <c r="AO12" s="18"/>
      <c r="AY12">
        <v>4</v>
      </c>
      <c r="BB12">
        <v>2</v>
      </c>
      <c r="BC12">
        <v>3</v>
      </c>
      <c r="BD12">
        <v>4</v>
      </c>
      <c r="BG12">
        <v>6</v>
      </c>
      <c r="BH12">
        <v>6</v>
      </c>
      <c r="BN12">
        <v>3</v>
      </c>
      <c r="BO12">
        <v>2</v>
      </c>
      <c r="BS12">
        <v>3</v>
      </c>
      <c r="BT12">
        <v>4</v>
      </c>
      <c r="BW12">
        <v>2</v>
      </c>
      <c r="CA12">
        <v>3</v>
      </c>
      <c r="CI12">
        <v>6</v>
      </c>
      <c r="CJ12">
        <v>3</v>
      </c>
      <c r="CK12">
        <v>11</v>
      </c>
      <c r="CL12">
        <v>4</v>
      </c>
      <c r="CM12">
        <v>2</v>
      </c>
    </row>
    <row r="13" spans="1:41" ht="12.75">
      <c r="A13" s="1" t="s">
        <v>264</v>
      </c>
      <c r="B13" s="30"/>
      <c r="C13" s="21"/>
      <c r="D13" s="39"/>
      <c r="E13" s="26"/>
      <c r="F13" s="40"/>
      <c r="G13" s="110"/>
      <c r="H13" s="113">
        <f t="shared" si="2"/>
        <v>0</v>
      </c>
      <c r="I13" s="86"/>
      <c r="J13" s="16"/>
      <c r="K13" s="16"/>
      <c r="L13" s="16"/>
      <c r="M13" s="16"/>
      <c r="N13" s="16"/>
      <c r="O13" s="16"/>
      <c r="P13" s="16"/>
      <c r="Q13" s="16"/>
      <c r="R13" s="16"/>
      <c r="S13" s="58">
        <f>T13*10/$T$4</f>
        <v>0</v>
      </c>
      <c r="T13" s="51">
        <f t="shared" si="0"/>
        <v>0</v>
      </c>
      <c r="U13" s="54">
        <f t="shared" si="1"/>
        <v>0</v>
      </c>
      <c r="V13" s="10"/>
      <c r="W13" s="10"/>
      <c r="X13" s="10"/>
      <c r="Y13" s="10"/>
      <c r="Z13" s="10"/>
      <c r="AA13" s="10"/>
      <c r="AO13" s="18"/>
    </row>
    <row r="14" spans="1:41" ht="12.75">
      <c r="A14" s="1" t="s">
        <v>39</v>
      </c>
      <c r="B14" s="30"/>
      <c r="C14" s="21"/>
      <c r="D14" s="39"/>
      <c r="E14" s="26"/>
      <c r="F14" s="39"/>
      <c r="G14" s="110"/>
      <c r="H14" s="113">
        <f t="shared" si="2"/>
        <v>0.002904443799012489</v>
      </c>
      <c r="I14" s="86"/>
      <c r="J14" s="16"/>
      <c r="K14" s="16"/>
      <c r="L14" s="16"/>
      <c r="M14" s="16"/>
      <c r="N14" s="16"/>
      <c r="O14" s="16"/>
      <c r="P14" s="16"/>
      <c r="Q14" s="16">
        <v>0.02904443799012489</v>
      </c>
      <c r="R14" s="16"/>
      <c r="S14" s="58">
        <f t="shared" si="3"/>
        <v>0</v>
      </c>
      <c r="T14" s="51">
        <f t="shared" si="0"/>
        <v>0</v>
      </c>
      <c r="U14" s="54">
        <f t="shared" si="1"/>
        <v>0</v>
      </c>
      <c r="V14" s="10"/>
      <c r="W14" s="10"/>
      <c r="X14" s="10"/>
      <c r="Y14" s="10"/>
      <c r="Z14" s="10"/>
      <c r="AA14" s="10"/>
      <c r="AO14" s="18"/>
    </row>
    <row r="15" spans="1:41" ht="12.75">
      <c r="A15" s="1" t="s">
        <v>40</v>
      </c>
      <c r="B15" s="30"/>
      <c r="C15" s="21"/>
      <c r="D15" s="39"/>
      <c r="E15" s="26">
        <v>0.42</v>
      </c>
      <c r="F15" s="39">
        <v>0.25</v>
      </c>
      <c r="G15" s="110">
        <v>0.097</v>
      </c>
      <c r="H15" s="113">
        <f t="shared" si="2"/>
        <v>0.06300240096038416</v>
      </c>
      <c r="I15" s="86">
        <v>0.01</v>
      </c>
      <c r="J15" s="16"/>
      <c r="K15" s="16">
        <v>0.56</v>
      </c>
      <c r="L15" s="16"/>
      <c r="M15" s="16"/>
      <c r="N15" s="16"/>
      <c r="O15" s="16">
        <v>0.060024009603841535</v>
      </c>
      <c r="P15" s="16"/>
      <c r="Q15" s="16"/>
      <c r="R15" s="16"/>
      <c r="S15" s="58">
        <f t="shared" si="3"/>
        <v>0.04581551618814906</v>
      </c>
      <c r="T15" s="51">
        <f t="shared" si="0"/>
        <v>3</v>
      </c>
      <c r="U15" s="54">
        <f t="shared" si="1"/>
        <v>1</v>
      </c>
      <c r="V15" s="10"/>
      <c r="W15" s="10"/>
      <c r="X15" s="10"/>
      <c r="Y15" s="10"/>
      <c r="Z15" s="10"/>
      <c r="AA15" s="10"/>
      <c r="AK15">
        <v>3</v>
      </c>
      <c r="AO15" s="18"/>
    </row>
    <row r="16" spans="1:41" ht="12.75">
      <c r="A16" s="1" t="s">
        <v>41</v>
      </c>
      <c r="B16" s="30"/>
      <c r="C16" s="21"/>
      <c r="D16" s="69" t="s">
        <v>256</v>
      </c>
      <c r="E16" s="70" t="s">
        <v>256</v>
      </c>
      <c r="F16" s="69" t="s">
        <v>256</v>
      </c>
      <c r="G16" s="110"/>
      <c r="H16" s="113">
        <f t="shared" si="2"/>
        <v>0.0015006002400960385</v>
      </c>
      <c r="I16" s="86"/>
      <c r="J16" s="16"/>
      <c r="K16" s="16"/>
      <c r="L16" s="16"/>
      <c r="M16" s="16"/>
      <c r="N16" s="16"/>
      <c r="O16" s="16">
        <v>0.015006002400960384</v>
      </c>
      <c r="P16" s="16"/>
      <c r="Q16" s="16"/>
      <c r="R16" s="16"/>
      <c r="S16" s="58">
        <f t="shared" si="3"/>
        <v>0</v>
      </c>
      <c r="T16" s="51">
        <f t="shared" si="0"/>
        <v>0</v>
      </c>
      <c r="U16" s="54">
        <f t="shared" si="1"/>
        <v>0</v>
      </c>
      <c r="V16" s="10"/>
      <c r="W16" s="10"/>
      <c r="X16" s="10"/>
      <c r="Y16" s="10"/>
      <c r="Z16" s="10"/>
      <c r="AA16" s="10"/>
      <c r="AO16" s="18"/>
    </row>
    <row r="17" spans="1:41" ht="12.75">
      <c r="A17" s="1" t="s">
        <v>42</v>
      </c>
      <c r="B17" s="30"/>
      <c r="C17" s="21">
        <v>0.01</v>
      </c>
      <c r="D17" s="69" t="s">
        <v>256</v>
      </c>
      <c r="E17" s="26">
        <v>0.01</v>
      </c>
      <c r="F17" s="69" t="s">
        <v>256</v>
      </c>
      <c r="G17" s="110">
        <v>0.01</v>
      </c>
      <c r="H17" s="113">
        <f t="shared" si="2"/>
        <v>0.002</v>
      </c>
      <c r="I17" s="86"/>
      <c r="J17" s="16"/>
      <c r="K17" s="16">
        <v>0.01</v>
      </c>
      <c r="L17" s="16"/>
      <c r="M17" s="16"/>
      <c r="N17" s="16">
        <v>0.01</v>
      </c>
      <c r="O17" s="16"/>
      <c r="P17" s="16"/>
      <c r="Q17" s="16"/>
      <c r="R17" s="16"/>
      <c r="S17" s="58">
        <f t="shared" si="3"/>
        <v>0</v>
      </c>
      <c r="T17" s="51">
        <f t="shared" si="0"/>
        <v>0</v>
      </c>
      <c r="U17" s="54">
        <f t="shared" si="1"/>
        <v>0</v>
      </c>
      <c r="V17" s="10"/>
      <c r="W17" s="10"/>
      <c r="X17" s="10"/>
      <c r="Y17" s="10"/>
      <c r="Z17" s="10"/>
      <c r="AA17" s="10"/>
      <c r="AO17" s="18"/>
    </row>
    <row r="18" spans="1:91" ht="12.75">
      <c r="A18" s="1" t="s">
        <v>43</v>
      </c>
      <c r="B18" s="30">
        <v>28.83</v>
      </c>
      <c r="C18" s="21">
        <v>15.08</v>
      </c>
      <c r="D18" s="39">
        <v>6.53</v>
      </c>
      <c r="E18" s="26">
        <v>22.83</v>
      </c>
      <c r="F18" s="39">
        <v>25.21</v>
      </c>
      <c r="G18" s="110">
        <v>38.40210011778563</v>
      </c>
      <c r="H18" s="113">
        <f t="shared" si="2"/>
        <v>29.946841990849975</v>
      </c>
      <c r="I18" s="86">
        <v>41.58</v>
      </c>
      <c r="J18" s="16">
        <v>56.53</v>
      </c>
      <c r="K18" s="16">
        <v>18.47</v>
      </c>
      <c r="L18" s="16">
        <v>37.44</v>
      </c>
      <c r="M18" s="16">
        <v>12.8</v>
      </c>
      <c r="N18" s="16">
        <v>27.91</v>
      </c>
      <c r="O18" s="16">
        <v>22.26</v>
      </c>
      <c r="P18" s="16">
        <v>30.08</v>
      </c>
      <c r="Q18" s="16">
        <v>13.433052570432762</v>
      </c>
      <c r="R18" s="16">
        <v>38.965367338066955</v>
      </c>
      <c r="S18" s="58">
        <f t="shared" si="3"/>
        <v>10.67501527183873</v>
      </c>
      <c r="T18" s="51">
        <f t="shared" si="0"/>
        <v>699</v>
      </c>
      <c r="U18" s="54">
        <f t="shared" si="1"/>
        <v>40</v>
      </c>
      <c r="V18" s="10"/>
      <c r="W18" s="10">
        <v>7</v>
      </c>
      <c r="X18" s="10">
        <v>17</v>
      </c>
      <c r="Y18" s="10">
        <v>1</v>
      </c>
      <c r="Z18" s="10">
        <v>19</v>
      </c>
      <c r="AA18" s="10">
        <v>5</v>
      </c>
      <c r="AC18" s="34"/>
      <c r="AD18" s="34"/>
      <c r="AE18" s="34">
        <v>110</v>
      </c>
      <c r="AG18">
        <v>1</v>
      </c>
      <c r="AH18" s="34">
        <v>11</v>
      </c>
      <c r="AI18" s="34"/>
      <c r="AK18">
        <v>16</v>
      </c>
      <c r="AL18">
        <v>2</v>
      </c>
      <c r="AN18">
        <v>7</v>
      </c>
      <c r="AO18" s="18"/>
      <c r="AT18">
        <v>19</v>
      </c>
      <c r="AV18">
        <v>4</v>
      </c>
      <c r="AW18">
        <v>59</v>
      </c>
      <c r="AX18">
        <v>54</v>
      </c>
      <c r="AY18">
        <v>2</v>
      </c>
      <c r="BB18">
        <v>3</v>
      </c>
      <c r="BC18">
        <v>4</v>
      </c>
      <c r="BD18">
        <v>15</v>
      </c>
      <c r="BE18">
        <v>47</v>
      </c>
      <c r="BH18">
        <v>4</v>
      </c>
      <c r="BI18">
        <v>5</v>
      </c>
      <c r="BL18">
        <v>9</v>
      </c>
      <c r="BM18">
        <v>2</v>
      </c>
      <c r="BO18">
        <v>24</v>
      </c>
      <c r="BP18">
        <v>40</v>
      </c>
      <c r="BQ18">
        <v>9</v>
      </c>
      <c r="BS18">
        <v>9</v>
      </c>
      <c r="BV18">
        <v>87</v>
      </c>
      <c r="BW18">
        <v>22</v>
      </c>
      <c r="CB18">
        <v>1</v>
      </c>
      <c r="CC18">
        <v>7</v>
      </c>
      <c r="CD18">
        <v>11</v>
      </c>
      <c r="CE18">
        <v>7</v>
      </c>
      <c r="CF18">
        <v>17</v>
      </c>
      <c r="CG18">
        <v>14</v>
      </c>
      <c r="CH18">
        <v>6</v>
      </c>
      <c r="CI18">
        <v>17</v>
      </c>
      <c r="CK18">
        <v>3</v>
      </c>
      <c r="CM18">
        <v>2</v>
      </c>
    </row>
    <row r="19" spans="1:41" ht="12.75">
      <c r="A19" s="1" t="s">
        <v>192</v>
      </c>
      <c r="B19" s="30"/>
      <c r="C19" s="21"/>
      <c r="D19" s="39"/>
      <c r="E19" s="26">
        <v>0.01</v>
      </c>
      <c r="F19" s="39"/>
      <c r="G19" s="95" t="s">
        <v>256</v>
      </c>
      <c r="H19" s="113">
        <f t="shared" si="2"/>
        <v>0</v>
      </c>
      <c r="I19" s="86"/>
      <c r="J19" s="16"/>
      <c r="K19" s="16"/>
      <c r="L19" s="16"/>
      <c r="M19" s="16"/>
      <c r="N19" s="16"/>
      <c r="O19" s="16"/>
      <c r="P19" s="16"/>
      <c r="Q19" s="16"/>
      <c r="R19" s="16"/>
      <c r="S19" s="58">
        <f t="shared" si="3"/>
        <v>0</v>
      </c>
      <c r="T19" s="51">
        <f t="shared" si="0"/>
        <v>0</v>
      </c>
      <c r="U19" s="54">
        <f t="shared" si="1"/>
        <v>0</v>
      </c>
      <c r="V19" s="10"/>
      <c r="W19" s="10"/>
      <c r="X19" s="10"/>
      <c r="Y19" s="10"/>
      <c r="Z19" s="10"/>
      <c r="AA19" s="10"/>
      <c r="AO19" s="18"/>
    </row>
    <row r="20" spans="1:41" ht="12.75">
      <c r="A20" s="1" t="s">
        <v>44</v>
      </c>
      <c r="B20" s="30"/>
      <c r="C20" s="21"/>
      <c r="D20" s="69" t="s">
        <v>256</v>
      </c>
      <c r="E20" s="26"/>
      <c r="F20" s="69" t="s">
        <v>256</v>
      </c>
      <c r="G20" s="110"/>
      <c r="H20" s="113">
        <f t="shared" si="2"/>
        <v>0.0015006002400960385</v>
      </c>
      <c r="I20" s="86"/>
      <c r="J20" s="16"/>
      <c r="K20" s="16"/>
      <c r="L20" s="16"/>
      <c r="M20" s="16"/>
      <c r="N20" s="16"/>
      <c r="O20" s="16">
        <v>0.015006002400960384</v>
      </c>
      <c r="P20" s="16"/>
      <c r="Q20" s="16"/>
      <c r="R20" s="16"/>
      <c r="S20" s="58">
        <f t="shared" si="3"/>
        <v>0</v>
      </c>
      <c r="T20" s="51">
        <f t="shared" si="0"/>
        <v>0</v>
      </c>
      <c r="U20" s="54">
        <f t="shared" si="1"/>
        <v>0</v>
      </c>
      <c r="V20" s="10"/>
      <c r="W20" s="10"/>
      <c r="X20" s="10"/>
      <c r="Y20" s="10"/>
      <c r="Z20" s="10"/>
      <c r="AA20" s="10"/>
      <c r="AO20" s="18"/>
    </row>
    <row r="21" spans="1:89" ht="12.75">
      <c r="A21" s="1" t="s">
        <v>45</v>
      </c>
      <c r="B21" s="30"/>
      <c r="C21" s="21">
        <v>0.09</v>
      </c>
      <c r="D21" s="39">
        <v>0.05</v>
      </c>
      <c r="E21" s="26">
        <v>0.21</v>
      </c>
      <c r="F21" s="39">
        <v>0.43</v>
      </c>
      <c r="G21" s="110">
        <v>3.5488633686690223</v>
      </c>
      <c r="H21" s="113">
        <f t="shared" si="2"/>
        <v>4.9988841612611505</v>
      </c>
      <c r="I21" s="86">
        <v>5.17</v>
      </c>
      <c r="J21" s="16">
        <v>0.24</v>
      </c>
      <c r="K21" s="16">
        <v>9.61</v>
      </c>
      <c r="L21" s="16">
        <v>0.31</v>
      </c>
      <c r="M21" s="16">
        <v>5.18</v>
      </c>
      <c r="N21" s="16">
        <v>9.83</v>
      </c>
      <c r="O21" s="16">
        <v>4.58</v>
      </c>
      <c r="P21" s="16">
        <v>0.92</v>
      </c>
      <c r="Q21" s="16">
        <v>9.410397908800464</v>
      </c>
      <c r="R21" s="16">
        <v>4.7384437038110425</v>
      </c>
      <c r="S21" s="58">
        <f t="shared" si="3"/>
        <v>11.056811240073305</v>
      </c>
      <c r="T21" s="51">
        <f t="shared" si="0"/>
        <v>724</v>
      </c>
      <c r="U21" s="54">
        <f t="shared" si="1"/>
        <v>18</v>
      </c>
      <c r="V21" s="10"/>
      <c r="W21" s="10"/>
      <c r="X21" s="10">
        <v>177</v>
      </c>
      <c r="Y21" s="10">
        <v>5</v>
      </c>
      <c r="Z21" s="10">
        <v>130</v>
      </c>
      <c r="AA21" s="10"/>
      <c r="AH21">
        <v>74</v>
      </c>
      <c r="AK21">
        <v>1</v>
      </c>
      <c r="AO21" s="18"/>
      <c r="AT21">
        <v>2</v>
      </c>
      <c r="AV21">
        <v>3</v>
      </c>
      <c r="BB21">
        <v>14</v>
      </c>
      <c r="BC21">
        <v>4</v>
      </c>
      <c r="BD21">
        <v>3</v>
      </c>
      <c r="BL21">
        <v>4</v>
      </c>
      <c r="BM21">
        <v>6</v>
      </c>
      <c r="BS21">
        <v>54</v>
      </c>
      <c r="CA21">
        <v>1</v>
      </c>
      <c r="CE21">
        <v>20</v>
      </c>
      <c r="CH21">
        <v>18</v>
      </c>
      <c r="CI21">
        <v>56</v>
      </c>
      <c r="CK21">
        <v>152</v>
      </c>
    </row>
    <row r="22" spans="1:41" ht="12.75">
      <c r="A22" s="1" t="s">
        <v>46</v>
      </c>
      <c r="B22" s="30"/>
      <c r="C22" s="21">
        <v>0.02</v>
      </c>
      <c r="D22" s="69" t="s">
        <v>256</v>
      </c>
      <c r="E22" s="26"/>
      <c r="F22" s="39">
        <v>0.01</v>
      </c>
      <c r="G22" s="110">
        <v>0.02347232037691402</v>
      </c>
      <c r="H22" s="113">
        <f t="shared" si="2"/>
        <v>0.04540765320743297</v>
      </c>
      <c r="I22" s="86"/>
      <c r="J22" s="16">
        <v>0.24</v>
      </c>
      <c r="K22" s="16"/>
      <c r="L22" s="16"/>
      <c r="M22" s="16"/>
      <c r="N22" s="16">
        <v>0.04</v>
      </c>
      <c r="O22" s="16"/>
      <c r="P22" s="16">
        <v>0.014363688595231256</v>
      </c>
      <c r="Q22" s="16">
        <v>0.14522218995062444</v>
      </c>
      <c r="R22" s="16">
        <v>0.014490653528474137</v>
      </c>
      <c r="S22" s="58">
        <f t="shared" si="3"/>
        <v>0.12217470983506415</v>
      </c>
      <c r="T22" s="51">
        <f t="shared" si="0"/>
        <v>8</v>
      </c>
      <c r="U22" s="54">
        <f t="shared" si="1"/>
        <v>2</v>
      </c>
      <c r="V22" s="10"/>
      <c r="W22" s="10"/>
      <c r="X22" s="10">
        <v>5</v>
      </c>
      <c r="Y22" s="10"/>
      <c r="Z22" s="10">
        <v>3</v>
      </c>
      <c r="AA22" s="10"/>
      <c r="AO22" s="18"/>
    </row>
    <row r="23" spans="1:41" ht="12.75">
      <c r="A23" s="1" t="s">
        <v>47</v>
      </c>
      <c r="B23" s="30"/>
      <c r="C23" s="21">
        <v>0.06</v>
      </c>
      <c r="D23" s="39">
        <v>0.02</v>
      </c>
      <c r="E23" s="26">
        <v>0.11</v>
      </c>
      <c r="F23" s="39">
        <v>0.09</v>
      </c>
      <c r="G23" s="110">
        <v>0.033900094108402244</v>
      </c>
      <c r="H23" s="113">
        <f t="shared" si="2"/>
        <v>0.013020980036284482</v>
      </c>
      <c r="I23" s="86"/>
      <c r="J23" s="16"/>
      <c r="K23" s="16">
        <v>0.03</v>
      </c>
      <c r="L23" s="16"/>
      <c r="M23" s="16">
        <v>0.04</v>
      </c>
      <c r="N23" s="16">
        <v>0.030197795560924053</v>
      </c>
      <c r="O23" s="16">
        <v>0.030012004801920768</v>
      </c>
      <c r="P23" s="16"/>
      <c r="Q23" s="16"/>
      <c r="R23" s="16"/>
      <c r="S23" s="58">
        <f t="shared" si="3"/>
        <v>0</v>
      </c>
      <c r="T23" s="51">
        <f t="shared" si="0"/>
        <v>0</v>
      </c>
      <c r="U23" s="54">
        <f t="shared" si="1"/>
        <v>0</v>
      </c>
      <c r="V23" s="10"/>
      <c r="W23" s="10"/>
      <c r="X23" s="10"/>
      <c r="Y23" s="10"/>
      <c r="Z23" s="10"/>
      <c r="AA23" s="10"/>
      <c r="AO23" s="18"/>
    </row>
    <row r="24" spans="1:41" ht="12.75" customHeight="1">
      <c r="A24" s="1" t="s">
        <v>48</v>
      </c>
      <c r="B24" s="30"/>
      <c r="C24" s="21">
        <v>0.39</v>
      </c>
      <c r="D24" s="39">
        <v>0.04</v>
      </c>
      <c r="E24" s="26">
        <v>0.08</v>
      </c>
      <c r="F24" s="39">
        <v>0.08</v>
      </c>
      <c r="G24" s="110">
        <v>0.038</v>
      </c>
      <c r="H24" s="113">
        <f t="shared" si="2"/>
        <v>2.1206726931299515</v>
      </c>
      <c r="I24" s="86"/>
      <c r="J24" s="16">
        <v>0.33</v>
      </c>
      <c r="K24" s="16">
        <v>0.04</v>
      </c>
      <c r="L24" s="16">
        <v>9.29</v>
      </c>
      <c r="M24" s="16">
        <v>0.28</v>
      </c>
      <c r="N24" s="16">
        <v>0.1</v>
      </c>
      <c r="O24" s="16">
        <v>2.1158463385354143</v>
      </c>
      <c r="P24" s="16">
        <v>0.12</v>
      </c>
      <c r="Q24" s="16">
        <v>8.800464711007841</v>
      </c>
      <c r="R24" s="16">
        <v>0.13041588175626723</v>
      </c>
      <c r="S24" s="58">
        <f t="shared" si="3"/>
        <v>0.19853390348197925</v>
      </c>
      <c r="T24" s="51">
        <f t="shared" si="0"/>
        <v>13</v>
      </c>
      <c r="U24" s="54">
        <f t="shared" si="1"/>
        <v>1</v>
      </c>
      <c r="V24" s="10"/>
      <c r="W24" s="10"/>
      <c r="X24" s="10"/>
      <c r="Y24" s="10"/>
      <c r="Z24" s="10"/>
      <c r="AA24" s="10"/>
      <c r="AE24">
        <v>13</v>
      </c>
      <c r="AO24" s="18"/>
    </row>
    <row r="25" spans="1:41" ht="12.75" customHeight="1">
      <c r="A25" s="1" t="s">
        <v>49</v>
      </c>
      <c r="B25" s="30"/>
      <c r="C25" s="21"/>
      <c r="D25" s="39"/>
      <c r="E25" s="70" t="s">
        <v>256</v>
      </c>
      <c r="F25" s="69" t="s">
        <v>256</v>
      </c>
      <c r="G25" s="95" t="s">
        <v>256</v>
      </c>
      <c r="H25" s="113">
        <f t="shared" si="2"/>
        <v>0.002839587932303164</v>
      </c>
      <c r="I25" s="86"/>
      <c r="J25" s="16"/>
      <c r="K25" s="16"/>
      <c r="L25" s="16">
        <v>0.01839587932303164</v>
      </c>
      <c r="M25" s="16"/>
      <c r="N25" s="16">
        <v>0.01</v>
      </c>
      <c r="O25" s="16"/>
      <c r="P25" s="16"/>
      <c r="Q25" s="16"/>
      <c r="R25" s="16"/>
      <c r="S25" s="58">
        <f t="shared" si="3"/>
        <v>0</v>
      </c>
      <c r="T25" s="51">
        <f t="shared" si="0"/>
        <v>0</v>
      </c>
      <c r="U25" s="54">
        <f t="shared" si="1"/>
        <v>0</v>
      </c>
      <c r="V25" s="10"/>
      <c r="W25" s="10"/>
      <c r="X25" s="10"/>
      <c r="Y25" s="10"/>
      <c r="Z25" s="10"/>
      <c r="AA25" s="10"/>
      <c r="AO25" s="18"/>
    </row>
    <row r="26" spans="1:71" ht="12.75">
      <c r="A26" s="1" t="s">
        <v>50</v>
      </c>
      <c r="B26" s="30"/>
      <c r="C26" s="21">
        <v>0.01</v>
      </c>
      <c r="D26" s="39">
        <v>0.13</v>
      </c>
      <c r="E26" s="26"/>
      <c r="F26" s="39"/>
      <c r="G26" s="110">
        <v>0.023889281507656065</v>
      </c>
      <c r="H26" s="113">
        <f t="shared" si="2"/>
        <v>0.10103311159538717</v>
      </c>
      <c r="I26" s="86">
        <v>0.01</v>
      </c>
      <c r="J26" s="16">
        <v>0.05</v>
      </c>
      <c r="K26" s="16"/>
      <c r="L26" s="16"/>
      <c r="M26" s="16">
        <v>0.03</v>
      </c>
      <c r="N26" s="16">
        <v>0.07</v>
      </c>
      <c r="O26" s="16">
        <v>0.27010804321728693</v>
      </c>
      <c r="P26" s="16">
        <v>0.057454754380925024</v>
      </c>
      <c r="Q26" s="16">
        <v>0.5082776648271856</v>
      </c>
      <c r="R26" s="16">
        <v>0.014490653528474137</v>
      </c>
      <c r="S26" s="58">
        <f t="shared" si="3"/>
        <v>0.4886988393402566</v>
      </c>
      <c r="T26" s="51">
        <f t="shared" si="0"/>
        <v>32</v>
      </c>
      <c r="U26" s="54">
        <f t="shared" si="1"/>
        <v>2</v>
      </c>
      <c r="V26" s="10"/>
      <c r="W26" s="10"/>
      <c r="X26" s="10"/>
      <c r="Y26" s="10"/>
      <c r="Z26" s="10"/>
      <c r="AA26" s="10"/>
      <c r="AE26">
        <v>31</v>
      </c>
      <c r="AO26" s="18"/>
      <c r="BS26">
        <v>1</v>
      </c>
    </row>
    <row r="27" spans="1:41" ht="12.75">
      <c r="A27" s="1" t="s">
        <v>51</v>
      </c>
      <c r="B27" s="30"/>
      <c r="C27" s="21">
        <v>0.07</v>
      </c>
      <c r="D27" s="39"/>
      <c r="E27" s="26">
        <v>0.01</v>
      </c>
      <c r="F27" s="69" t="s">
        <v>256</v>
      </c>
      <c r="G27" s="110">
        <v>0.020999999999999998</v>
      </c>
      <c r="H27" s="113">
        <f t="shared" si="2"/>
        <v>0.10494218063515501</v>
      </c>
      <c r="I27" s="86"/>
      <c r="J27" s="16">
        <v>0.43</v>
      </c>
      <c r="K27" s="16">
        <v>0.18</v>
      </c>
      <c r="L27" s="16">
        <v>0.01839587932303164</v>
      </c>
      <c r="M27" s="16">
        <v>0.03</v>
      </c>
      <c r="N27" s="16"/>
      <c r="O27" s="16">
        <v>0.015006002400960384</v>
      </c>
      <c r="P27" s="16">
        <v>0.26</v>
      </c>
      <c r="Q27" s="16">
        <v>0.04356665698518734</v>
      </c>
      <c r="R27" s="16">
        <v>0.07245326764237069</v>
      </c>
      <c r="S27" s="58">
        <f t="shared" si="3"/>
        <v>0.015271838729383019</v>
      </c>
      <c r="T27" s="51">
        <f t="shared" si="0"/>
        <v>1</v>
      </c>
      <c r="U27" s="54">
        <f t="shared" si="1"/>
        <v>1</v>
      </c>
      <c r="V27" s="10"/>
      <c r="W27" s="10"/>
      <c r="X27" s="10"/>
      <c r="Y27" s="10"/>
      <c r="Z27" s="10"/>
      <c r="AA27" s="10"/>
      <c r="AE27">
        <v>1</v>
      </c>
      <c r="AO27" s="18"/>
    </row>
    <row r="28" spans="1:89" ht="12.75">
      <c r="A28" s="1" t="s">
        <v>52</v>
      </c>
      <c r="B28" s="30"/>
      <c r="C28" s="21">
        <v>0.15</v>
      </c>
      <c r="D28" s="39">
        <v>0.39</v>
      </c>
      <c r="E28" s="26">
        <v>0.22</v>
      </c>
      <c r="F28" s="39">
        <v>1.18</v>
      </c>
      <c r="G28" s="110">
        <v>2.9256808009422857</v>
      </c>
      <c r="H28" s="113">
        <f t="shared" si="2"/>
        <v>8.451875664553029</v>
      </c>
      <c r="I28" s="86">
        <v>1.72</v>
      </c>
      <c r="J28" s="16">
        <v>8.7</v>
      </c>
      <c r="K28" s="16">
        <v>5.08</v>
      </c>
      <c r="L28" s="16">
        <v>3.16</v>
      </c>
      <c r="M28" s="16">
        <v>7.37</v>
      </c>
      <c r="N28" s="16">
        <v>8.01</v>
      </c>
      <c r="O28" s="16">
        <v>6.41</v>
      </c>
      <c r="P28" s="16">
        <v>8.11</v>
      </c>
      <c r="Q28" s="16">
        <v>16.75864072030206</v>
      </c>
      <c r="R28" s="16">
        <v>19.200115925228232</v>
      </c>
      <c r="S28" s="58">
        <f t="shared" si="3"/>
        <v>24.190592547342703</v>
      </c>
      <c r="T28" s="51">
        <f t="shared" si="0"/>
        <v>1584</v>
      </c>
      <c r="U28" s="54">
        <f t="shared" si="1"/>
        <v>30</v>
      </c>
      <c r="V28" s="10"/>
      <c r="W28" s="10"/>
      <c r="X28" s="10">
        <v>149</v>
      </c>
      <c r="Y28" s="10">
        <v>267</v>
      </c>
      <c r="Z28" s="10">
        <v>398</v>
      </c>
      <c r="AA28" s="10"/>
      <c r="AD28">
        <v>42</v>
      </c>
      <c r="AE28">
        <v>86</v>
      </c>
      <c r="AG28">
        <v>58</v>
      </c>
      <c r="AH28">
        <v>44</v>
      </c>
      <c r="AK28">
        <v>13</v>
      </c>
      <c r="AN28">
        <v>3</v>
      </c>
      <c r="AO28" s="18"/>
      <c r="AT28">
        <v>43</v>
      </c>
      <c r="AU28">
        <v>2</v>
      </c>
      <c r="AV28">
        <v>11</v>
      </c>
      <c r="AX28">
        <v>10</v>
      </c>
      <c r="AY28">
        <v>10</v>
      </c>
      <c r="BB28">
        <v>28</v>
      </c>
      <c r="BC28">
        <v>122</v>
      </c>
      <c r="BD28">
        <v>39</v>
      </c>
      <c r="BE28">
        <v>39</v>
      </c>
      <c r="BH28">
        <v>1</v>
      </c>
      <c r="BL28">
        <v>24</v>
      </c>
      <c r="BM28">
        <v>10</v>
      </c>
      <c r="BS28">
        <v>41</v>
      </c>
      <c r="BW28">
        <v>1</v>
      </c>
      <c r="CA28">
        <v>17</v>
      </c>
      <c r="CB28">
        <v>14</v>
      </c>
      <c r="CD28">
        <v>39</v>
      </c>
      <c r="CE28">
        <v>23</v>
      </c>
      <c r="CF28">
        <v>2</v>
      </c>
      <c r="CI28">
        <v>32</v>
      </c>
      <c r="CK28">
        <v>16</v>
      </c>
    </row>
    <row r="29" spans="1:71" ht="12.75">
      <c r="A29" s="1" t="s">
        <v>53</v>
      </c>
      <c r="B29" s="30"/>
      <c r="C29" s="21"/>
      <c r="D29" s="39">
        <v>0.03</v>
      </c>
      <c r="E29" s="26"/>
      <c r="F29" s="69" t="s">
        <v>256</v>
      </c>
      <c r="G29" s="110">
        <v>0.06747232037691402</v>
      </c>
      <c r="H29" s="113">
        <f t="shared" si="2"/>
        <v>0.33692903767623017</v>
      </c>
      <c r="I29" s="86">
        <v>0.01</v>
      </c>
      <c r="J29" s="16">
        <v>0.02</v>
      </c>
      <c r="K29" s="16">
        <v>0.12</v>
      </c>
      <c r="L29" s="16"/>
      <c r="M29" s="16">
        <v>0.46</v>
      </c>
      <c r="N29" s="16">
        <v>0.18</v>
      </c>
      <c r="O29" s="16">
        <v>0.5702280912364946</v>
      </c>
      <c r="P29" s="16">
        <v>0.4</v>
      </c>
      <c r="Q29" s="16">
        <v>0.27592216090618643</v>
      </c>
      <c r="R29" s="16">
        <v>1.3331401246196206</v>
      </c>
      <c r="S29" s="58">
        <f t="shared" si="3"/>
        <v>0.6108735491753208</v>
      </c>
      <c r="T29" s="51">
        <f t="shared" si="0"/>
        <v>40</v>
      </c>
      <c r="U29" s="54">
        <f t="shared" si="1"/>
        <v>5</v>
      </c>
      <c r="V29" s="10"/>
      <c r="W29" s="10"/>
      <c r="X29" s="10"/>
      <c r="Y29" s="10"/>
      <c r="Z29" s="10">
        <v>6</v>
      </c>
      <c r="AA29" s="10"/>
      <c r="AH29">
        <v>16</v>
      </c>
      <c r="AO29" s="18"/>
      <c r="BC29">
        <v>5</v>
      </c>
      <c r="BD29">
        <v>1</v>
      </c>
      <c r="BS29">
        <v>12</v>
      </c>
    </row>
    <row r="30" spans="1:41" ht="12.75">
      <c r="A30" s="1" t="s">
        <v>54</v>
      </c>
      <c r="B30" s="30"/>
      <c r="C30" s="21"/>
      <c r="D30" s="39">
        <v>0.02</v>
      </c>
      <c r="E30" s="26">
        <v>0.16</v>
      </c>
      <c r="F30" s="40">
        <v>0.1</v>
      </c>
      <c r="G30" s="110">
        <v>0.009944640753828034</v>
      </c>
      <c r="H30" s="113">
        <f t="shared" si="2"/>
        <v>0.08802610972287203</v>
      </c>
      <c r="I30" s="86">
        <v>0.01</v>
      </c>
      <c r="J30" s="16">
        <v>0.09</v>
      </c>
      <c r="K30" s="16">
        <v>0.29</v>
      </c>
      <c r="L30" s="16">
        <v>0.08</v>
      </c>
      <c r="M30" s="16">
        <v>0.15</v>
      </c>
      <c r="N30" s="16">
        <v>0.04</v>
      </c>
      <c r="O30" s="16">
        <v>0.09003601440576231</v>
      </c>
      <c r="P30" s="16">
        <v>0.028727377190462512</v>
      </c>
      <c r="Q30" s="16">
        <v>0.02904443799012489</v>
      </c>
      <c r="R30" s="16">
        <v>0.07245326764237069</v>
      </c>
      <c r="S30" s="58">
        <f t="shared" si="3"/>
        <v>0</v>
      </c>
      <c r="T30" s="51">
        <f t="shared" si="0"/>
        <v>0</v>
      </c>
      <c r="U30" s="54">
        <f t="shared" si="1"/>
        <v>0</v>
      </c>
      <c r="V30" s="10"/>
      <c r="W30" s="10"/>
      <c r="X30" s="10"/>
      <c r="Y30" s="10"/>
      <c r="Z30" s="10"/>
      <c r="AA30" s="10"/>
      <c r="AO30" s="18"/>
    </row>
    <row r="31" spans="1:91" ht="12.75">
      <c r="A31" s="1" t="s">
        <v>55</v>
      </c>
      <c r="B31" s="30">
        <v>1.93</v>
      </c>
      <c r="C31" s="21">
        <v>0.56</v>
      </c>
      <c r="D31" s="39">
        <v>3.11</v>
      </c>
      <c r="E31" s="26">
        <v>7.42</v>
      </c>
      <c r="F31" s="39">
        <v>13.01</v>
      </c>
      <c r="G31" s="110">
        <v>12.747590106007067</v>
      </c>
      <c r="H31" s="113">
        <f t="shared" si="2"/>
        <v>27.495097834259667</v>
      </c>
      <c r="I31" s="86">
        <v>8.1</v>
      </c>
      <c r="J31" s="16">
        <v>1.66</v>
      </c>
      <c r="K31" s="16">
        <v>18.18</v>
      </c>
      <c r="L31" s="16">
        <v>14.86</v>
      </c>
      <c r="M31" s="16">
        <v>29.29</v>
      </c>
      <c r="N31" s="16">
        <v>41.22</v>
      </c>
      <c r="O31" s="16">
        <v>25.39</v>
      </c>
      <c r="P31" s="16">
        <v>35.17</v>
      </c>
      <c r="Q31" s="16">
        <v>37.32210281731049</v>
      </c>
      <c r="R31" s="16">
        <v>63.7588755252862</v>
      </c>
      <c r="S31" s="58">
        <f t="shared" si="3"/>
        <v>37.93524740378742</v>
      </c>
      <c r="T31" s="51">
        <f t="shared" si="0"/>
        <v>2484</v>
      </c>
      <c r="U31" s="54">
        <f t="shared" si="1"/>
        <v>40</v>
      </c>
      <c r="V31" s="10"/>
      <c r="W31" s="10">
        <v>141</v>
      </c>
      <c r="X31" s="10">
        <v>262</v>
      </c>
      <c r="Y31" s="10">
        <v>43</v>
      </c>
      <c r="Z31" s="10">
        <v>150</v>
      </c>
      <c r="AA31" s="10"/>
      <c r="AB31">
        <v>10</v>
      </c>
      <c r="AC31" s="34"/>
      <c r="AD31" s="34">
        <v>32</v>
      </c>
      <c r="AE31" s="34">
        <v>12</v>
      </c>
      <c r="AG31" s="34">
        <v>97</v>
      </c>
      <c r="AH31" s="34">
        <v>56</v>
      </c>
      <c r="AI31" s="34"/>
      <c r="AK31">
        <v>28</v>
      </c>
      <c r="AN31">
        <v>22</v>
      </c>
      <c r="AO31" s="18"/>
      <c r="AP31">
        <v>2</v>
      </c>
      <c r="AT31">
        <v>18</v>
      </c>
      <c r="AU31">
        <v>66</v>
      </c>
      <c r="AV31">
        <v>43</v>
      </c>
      <c r="AW31">
        <v>99</v>
      </c>
      <c r="AX31">
        <v>88</v>
      </c>
      <c r="AY31">
        <v>6</v>
      </c>
      <c r="BB31">
        <v>28</v>
      </c>
      <c r="BC31">
        <v>47</v>
      </c>
      <c r="BD31">
        <v>15</v>
      </c>
      <c r="BE31">
        <v>36</v>
      </c>
      <c r="BH31">
        <v>11</v>
      </c>
      <c r="BK31">
        <v>18</v>
      </c>
      <c r="BL31">
        <v>28</v>
      </c>
      <c r="BM31">
        <v>19</v>
      </c>
      <c r="BO31">
        <v>38</v>
      </c>
      <c r="BS31">
        <v>73</v>
      </c>
      <c r="BV31">
        <v>4</v>
      </c>
      <c r="BX31">
        <v>2</v>
      </c>
      <c r="CA31">
        <v>2</v>
      </c>
      <c r="CB31">
        <v>14</v>
      </c>
      <c r="CD31">
        <v>22</v>
      </c>
      <c r="CE31">
        <v>18</v>
      </c>
      <c r="CF31">
        <v>29</v>
      </c>
      <c r="CH31">
        <v>11</v>
      </c>
      <c r="CI31">
        <v>796</v>
      </c>
      <c r="CK31">
        <v>21</v>
      </c>
      <c r="CL31">
        <v>74</v>
      </c>
      <c r="CM31">
        <v>3</v>
      </c>
    </row>
    <row r="32" spans="1:92" ht="12.75">
      <c r="A32" s="1" t="s">
        <v>56</v>
      </c>
      <c r="B32" s="30"/>
      <c r="C32" s="21">
        <v>0.01</v>
      </c>
      <c r="D32" s="69" t="s">
        <v>256</v>
      </c>
      <c r="E32" s="70" t="s">
        <v>256</v>
      </c>
      <c r="F32" s="39">
        <v>0.15</v>
      </c>
      <c r="G32" s="110">
        <v>0.5064499411071848</v>
      </c>
      <c r="H32" s="113">
        <f t="shared" si="2"/>
        <v>1.288667372496486</v>
      </c>
      <c r="I32" s="86">
        <v>0.42</v>
      </c>
      <c r="J32" s="16">
        <v>0.62</v>
      </c>
      <c r="K32" s="16">
        <v>1.39</v>
      </c>
      <c r="L32" s="16">
        <v>1.22</v>
      </c>
      <c r="M32" s="16">
        <v>1.12</v>
      </c>
      <c r="N32" s="16">
        <v>1.95</v>
      </c>
      <c r="O32" s="16">
        <v>1.1854741896758705</v>
      </c>
      <c r="P32" s="16">
        <v>1.28</v>
      </c>
      <c r="Q32" s="16">
        <v>2.0911995352889923</v>
      </c>
      <c r="R32" s="16">
        <v>1.61</v>
      </c>
      <c r="S32" s="105">
        <f t="shared" si="3"/>
        <v>2.7947464874770924</v>
      </c>
      <c r="T32" s="106">
        <v>183</v>
      </c>
      <c r="U32" s="107">
        <v>41</v>
      </c>
      <c r="V32" s="106"/>
      <c r="W32" s="106"/>
      <c r="X32" s="106"/>
      <c r="Y32" s="106"/>
      <c r="Z32" s="106"/>
      <c r="AA32" s="106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9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</row>
    <row r="33" spans="1:92" ht="12.75">
      <c r="A33" s="1" t="s">
        <v>57</v>
      </c>
      <c r="B33" s="30">
        <v>0.09</v>
      </c>
      <c r="C33" s="21">
        <v>0.11</v>
      </c>
      <c r="D33" s="39">
        <v>0.17</v>
      </c>
      <c r="E33" s="26">
        <v>0.18</v>
      </c>
      <c r="F33" s="39">
        <v>0.12</v>
      </c>
      <c r="G33" s="110">
        <v>0.14077856301531216</v>
      </c>
      <c r="H33" s="113">
        <f t="shared" si="2"/>
        <v>0.22863511678227794</v>
      </c>
      <c r="I33" s="86">
        <v>0.2</v>
      </c>
      <c r="J33" s="16">
        <v>0.19</v>
      </c>
      <c r="K33" s="16">
        <v>0.15</v>
      </c>
      <c r="L33" s="16">
        <v>0.31</v>
      </c>
      <c r="M33" s="16">
        <v>0.13</v>
      </c>
      <c r="N33" s="16">
        <v>0.21138456892646837</v>
      </c>
      <c r="O33" s="16">
        <v>0.17</v>
      </c>
      <c r="P33" s="16">
        <v>0.36</v>
      </c>
      <c r="Q33" s="16">
        <v>0.30496659889631134</v>
      </c>
      <c r="R33" s="16">
        <v>0.26</v>
      </c>
      <c r="S33" s="105">
        <f t="shared" si="3"/>
        <v>0.2748930971288943</v>
      </c>
      <c r="T33" s="106">
        <v>18</v>
      </c>
      <c r="U33" s="107">
        <v>13</v>
      </c>
      <c r="V33" s="106"/>
      <c r="W33" s="106"/>
      <c r="X33" s="106"/>
      <c r="Y33" s="106"/>
      <c r="Z33" s="106"/>
      <c r="AA33" s="106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9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</row>
    <row r="34" spans="1:85" ht="12.75">
      <c r="A34" s="1" t="s">
        <v>58</v>
      </c>
      <c r="B34" s="30">
        <v>0.17</v>
      </c>
      <c r="C34" s="21">
        <v>0.24</v>
      </c>
      <c r="D34" s="39">
        <v>0.21</v>
      </c>
      <c r="E34" s="26">
        <v>0.24</v>
      </c>
      <c r="F34" s="40">
        <v>0.2</v>
      </c>
      <c r="G34" s="110">
        <v>0.2301401648998822</v>
      </c>
      <c r="H34" s="113">
        <f t="shared" si="2"/>
        <v>0.2616766347639356</v>
      </c>
      <c r="I34" s="86">
        <v>0.2</v>
      </c>
      <c r="J34" s="16">
        <v>0.27</v>
      </c>
      <c r="K34" s="16">
        <v>0.18942981625307825</v>
      </c>
      <c r="L34" s="16">
        <v>0.23</v>
      </c>
      <c r="M34" s="16">
        <v>0.22</v>
      </c>
      <c r="N34" s="16">
        <v>0.38</v>
      </c>
      <c r="O34" s="16">
        <v>0.18007202881152462</v>
      </c>
      <c r="P34" s="16">
        <v>0.28</v>
      </c>
      <c r="Q34" s="16">
        <v>0.3194888178913738</v>
      </c>
      <c r="R34" s="16">
        <v>0.34777568468337927</v>
      </c>
      <c r="S34" s="58">
        <f t="shared" si="3"/>
        <v>0.3665241295051925</v>
      </c>
      <c r="T34" s="51">
        <f t="shared" si="0"/>
        <v>24</v>
      </c>
      <c r="U34" s="54">
        <f t="shared" si="1"/>
        <v>17</v>
      </c>
      <c r="V34" s="10">
        <v>1</v>
      </c>
      <c r="W34" s="10"/>
      <c r="X34" s="10"/>
      <c r="Y34" s="10">
        <v>2</v>
      </c>
      <c r="Z34" s="10">
        <v>1</v>
      </c>
      <c r="AA34" s="10"/>
      <c r="AJ34">
        <v>1</v>
      </c>
      <c r="AK34">
        <v>1</v>
      </c>
      <c r="AM34">
        <v>1</v>
      </c>
      <c r="AO34" s="18"/>
      <c r="AP34">
        <v>2</v>
      </c>
      <c r="AQ34">
        <v>1</v>
      </c>
      <c r="AU34">
        <v>2</v>
      </c>
      <c r="AX34">
        <v>3</v>
      </c>
      <c r="BG34">
        <v>1</v>
      </c>
      <c r="BQ34">
        <v>3</v>
      </c>
      <c r="BR34">
        <v>1</v>
      </c>
      <c r="BW34">
        <v>1</v>
      </c>
      <c r="CE34">
        <v>1</v>
      </c>
      <c r="CF34">
        <v>1</v>
      </c>
      <c r="CG34">
        <v>1</v>
      </c>
    </row>
    <row r="35" spans="1:41" ht="12.75">
      <c r="A35" s="1" t="s">
        <v>305</v>
      </c>
      <c r="B35" s="72" t="s">
        <v>256</v>
      </c>
      <c r="C35" s="21"/>
      <c r="D35" s="69" t="s">
        <v>256</v>
      </c>
      <c r="E35" s="26"/>
      <c r="F35" s="92" t="s">
        <v>256</v>
      </c>
      <c r="G35" s="95"/>
      <c r="H35" s="113">
        <f t="shared" si="2"/>
        <v>0.0015006002400960385</v>
      </c>
      <c r="I35" s="86"/>
      <c r="J35" s="16"/>
      <c r="K35" s="16"/>
      <c r="L35" s="16"/>
      <c r="M35" s="16"/>
      <c r="N35" s="16"/>
      <c r="O35" s="16">
        <v>0.015006002400960384</v>
      </c>
      <c r="P35" s="16"/>
      <c r="Q35" s="16"/>
      <c r="R35" s="16"/>
      <c r="S35" s="58">
        <f>T35*10/$T$4</f>
        <v>0</v>
      </c>
      <c r="T35" s="51">
        <f t="shared" si="0"/>
        <v>0</v>
      </c>
      <c r="U35" s="54">
        <f t="shared" si="1"/>
        <v>0</v>
      </c>
      <c r="V35" s="10"/>
      <c r="W35" s="10"/>
      <c r="X35" s="10"/>
      <c r="Y35" s="10"/>
      <c r="Z35" s="10"/>
      <c r="AA35" s="10"/>
      <c r="AO35" s="18"/>
    </row>
    <row r="36" spans="1:90" ht="12.75">
      <c r="A36" s="1" t="s">
        <v>59</v>
      </c>
      <c r="B36" s="30"/>
      <c r="C36" s="21">
        <v>0.01</v>
      </c>
      <c r="D36" s="69" t="s">
        <v>256</v>
      </c>
      <c r="E36" s="26">
        <v>0.01</v>
      </c>
      <c r="F36" s="39"/>
      <c r="G36" s="110">
        <v>0.04377856301531213</v>
      </c>
      <c r="H36" s="113">
        <f t="shared" si="2"/>
        <v>0.05566290195591113</v>
      </c>
      <c r="I36" s="86">
        <v>0.1</v>
      </c>
      <c r="J36" s="16"/>
      <c r="K36" s="16">
        <v>0.06</v>
      </c>
      <c r="L36" s="16">
        <v>0.03</v>
      </c>
      <c r="M36" s="16">
        <v>0.06</v>
      </c>
      <c r="N36" s="16">
        <v>0.030197795560924053</v>
      </c>
      <c r="O36" s="16">
        <v>0.060024009603841535</v>
      </c>
      <c r="P36" s="16">
        <v>0.11490950876185005</v>
      </c>
      <c r="Q36" s="16">
        <v>0.02904443799012489</v>
      </c>
      <c r="R36" s="16">
        <v>0.07245326764237069</v>
      </c>
      <c r="S36" s="58">
        <f t="shared" si="3"/>
        <v>0.13744654856444716</v>
      </c>
      <c r="T36" s="51">
        <f t="shared" si="0"/>
        <v>9</v>
      </c>
      <c r="U36" s="54">
        <f aca="true" t="shared" si="4" ref="U36:U60">COUNTA(V36:CN36)</f>
        <v>8</v>
      </c>
      <c r="V36" s="10"/>
      <c r="W36" s="10"/>
      <c r="X36" s="10"/>
      <c r="Y36" s="10"/>
      <c r="Z36" s="10">
        <v>2</v>
      </c>
      <c r="AA36" s="10"/>
      <c r="AF36" s="18">
        <v>1</v>
      </c>
      <c r="AG36" s="18"/>
      <c r="AO36" s="18"/>
      <c r="AU36">
        <v>1</v>
      </c>
      <c r="BA36">
        <v>1</v>
      </c>
      <c r="BI36">
        <v>1</v>
      </c>
      <c r="BU36">
        <v>1</v>
      </c>
      <c r="CB36">
        <v>1</v>
      </c>
      <c r="CL36">
        <v>1</v>
      </c>
    </row>
    <row r="37" spans="1:41" ht="12.75">
      <c r="A37" s="1" t="s">
        <v>60</v>
      </c>
      <c r="B37" s="30">
        <v>0.01</v>
      </c>
      <c r="C37" s="71" t="s">
        <v>256</v>
      </c>
      <c r="D37" s="39"/>
      <c r="E37" s="26">
        <v>0.01</v>
      </c>
      <c r="F37" s="39"/>
      <c r="G37" s="110">
        <v>0.01178937561605831</v>
      </c>
      <c r="H37" s="113">
        <f t="shared" si="2"/>
        <v>0.02044747198576537</v>
      </c>
      <c r="I37" s="86">
        <v>0.030656039239730228</v>
      </c>
      <c r="J37" s="16"/>
      <c r="K37" s="16">
        <v>0.03788596325061565</v>
      </c>
      <c r="L37" s="16"/>
      <c r="M37" s="16">
        <v>0.01</v>
      </c>
      <c r="N37" s="16">
        <v>0.01</v>
      </c>
      <c r="O37" s="16">
        <v>0.015006002400960384</v>
      </c>
      <c r="P37" s="16">
        <v>0.057454754380925024</v>
      </c>
      <c r="Q37" s="16"/>
      <c r="R37" s="16">
        <v>0.04347196058542241</v>
      </c>
      <c r="S37" s="58">
        <f t="shared" si="3"/>
        <v>0.0763591936469151</v>
      </c>
      <c r="T37" s="51">
        <f t="shared" si="0"/>
        <v>5</v>
      </c>
      <c r="U37" s="54">
        <f t="shared" si="4"/>
        <v>3</v>
      </c>
      <c r="V37" s="10">
        <v>3</v>
      </c>
      <c r="W37" s="10"/>
      <c r="X37" s="10"/>
      <c r="Y37" s="10"/>
      <c r="Z37" s="10"/>
      <c r="AA37" s="10"/>
      <c r="AF37">
        <v>1</v>
      </c>
      <c r="AO37" s="18">
        <v>1</v>
      </c>
    </row>
    <row r="38" spans="1:92" ht="12.75">
      <c r="A38" s="1" t="s">
        <v>61</v>
      </c>
      <c r="B38" s="30"/>
      <c r="C38" s="71" t="s">
        <v>256</v>
      </c>
      <c r="D38" s="39">
        <v>0.01</v>
      </c>
      <c r="E38" s="26">
        <v>0.01</v>
      </c>
      <c r="F38" s="39">
        <v>0.02</v>
      </c>
      <c r="G38" s="110">
        <v>0.021472320376914013</v>
      </c>
      <c r="H38" s="113">
        <f t="shared" si="2"/>
        <v>0.025873938199238326</v>
      </c>
      <c r="I38" s="86">
        <v>0.04</v>
      </c>
      <c r="J38" s="16">
        <v>0.03</v>
      </c>
      <c r="K38" s="16">
        <v>0.01</v>
      </c>
      <c r="L38" s="16">
        <v>0.03</v>
      </c>
      <c r="M38" s="16">
        <v>0.04</v>
      </c>
      <c r="N38" s="16">
        <v>0.04</v>
      </c>
      <c r="O38" s="16">
        <v>0.030012004801920768</v>
      </c>
      <c r="P38" s="16">
        <v>0.028727377190462512</v>
      </c>
      <c r="Q38" s="16"/>
      <c r="R38" s="16">
        <v>0.01</v>
      </c>
      <c r="S38" s="105">
        <f>T38*10/$T$4</f>
        <v>0.015271838729383019</v>
      </c>
      <c r="T38" s="106">
        <v>1</v>
      </c>
      <c r="U38" s="107">
        <v>1</v>
      </c>
      <c r="V38" s="106"/>
      <c r="W38" s="106"/>
      <c r="X38" s="106"/>
      <c r="Y38" s="106"/>
      <c r="Z38" s="106"/>
      <c r="AA38" s="106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9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</row>
    <row r="39" spans="1:92" ht="12.75">
      <c r="A39" s="1" t="s">
        <v>220</v>
      </c>
      <c r="B39" s="30"/>
      <c r="C39" s="21"/>
      <c r="D39" s="39"/>
      <c r="E39" s="26"/>
      <c r="F39" s="39"/>
      <c r="G39" s="95" t="s">
        <v>256</v>
      </c>
      <c r="H39" s="113">
        <f t="shared" si="2"/>
        <v>0.004500600240096038</v>
      </c>
      <c r="I39" s="86"/>
      <c r="J39" s="16">
        <v>0.02</v>
      </c>
      <c r="K39" s="16"/>
      <c r="L39" s="16"/>
      <c r="M39" s="16"/>
      <c r="N39" s="16">
        <v>0.01</v>
      </c>
      <c r="O39" s="16">
        <v>0.015006002400960384</v>
      </c>
      <c r="P39" s="16"/>
      <c r="Q39" s="16"/>
      <c r="R39" s="16"/>
      <c r="S39" s="105">
        <f>T39*10/$T$4</f>
        <v>0</v>
      </c>
      <c r="T39" s="106">
        <f>SUM(V39:CN39)</f>
        <v>0</v>
      </c>
      <c r="U39" s="107">
        <f>COUNTA(V39:CN39)</f>
        <v>0</v>
      </c>
      <c r="V39" s="106"/>
      <c r="W39" s="106"/>
      <c r="X39" s="106"/>
      <c r="Y39" s="106"/>
      <c r="Z39" s="106"/>
      <c r="AA39" s="106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9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</row>
    <row r="40" spans="1:67" ht="12.75">
      <c r="A40" s="1" t="s">
        <v>62</v>
      </c>
      <c r="B40" s="30">
        <v>0.04</v>
      </c>
      <c r="C40" s="21">
        <v>0.03</v>
      </c>
      <c r="D40" s="39">
        <v>0.01</v>
      </c>
      <c r="E40" s="70" t="s">
        <v>256</v>
      </c>
      <c r="F40" s="69" t="s">
        <v>256</v>
      </c>
      <c r="G40" s="110">
        <v>0.008889281507656065</v>
      </c>
      <c r="H40" s="113">
        <f t="shared" si="2"/>
        <v>0.016822403311989705</v>
      </c>
      <c r="I40" s="86">
        <v>0.1</v>
      </c>
      <c r="J40" s="16"/>
      <c r="K40" s="16"/>
      <c r="L40" s="16"/>
      <c r="M40" s="16">
        <v>0.01</v>
      </c>
      <c r="N40" s="16"/>
      <c r="O40" s="16">
        <v>0.015006002400960384</v>
      </c>
      <c r="P40" s="16">
        <v>0.028727377190462512</v>
      </c>
      <c r="Q40" s="16"/>
      <c r="R40" s="16">
        <v>0.014490653528474137</v>
      </c>
      <c r="S40" s="58">
        <f t="shared" si="3"/>
        <v>0.015271838729383019</v>
      </c>
      <c r="T40" s="51">
        <f t="shared" si="0"/>
        <v>1</v>
      </c>
      <c r="U40" s="54">
        <f t="shared" si="4"/>
        <v>1</v>
      </c>
      <c r="V40" s="10"/>
      <c r="W40" s="10"/>
      <c r="X40" s="10"/>
      <c r="Y40" s="10"/>
      <c r="Z40" s="10"/>
      <c r="AA40" s="10"/>
      <c r="AO40" s="18"/>
      <c r="BO40">
        <v>1</v>
      </c>
    </row>
    <row r="41" spans="1:41" ht="12.75">
      <c r="A41" s="1" t="s">
        <v>63</v>
      </c>
      <c r="B41" s="30">
        <v>0.03</v>
      </c>
      <c r="C41" s="21">
        <v>0.03</v>
      </c>
      <c r="D41" s="39">
        <v>0.01</v>
      </c>
      <c r="E41" s="26">
        <v>0.03</v>
      </c>
      <c r="F41" s="69" t="s">
        <v>256</v>
      </c>
      <c r="G41" s="110">
        <v>0.013000000000000001</v>
      </c>
      <c r="H41" s="113">
        <f t="shared" si="2"/>
        <v>0.02237524143520095</v>
      </c>
      <c r="I41" s="86"/>
      <c r="J41" s="16"/>
      <c r="K41" s="16">
        <v>0.03788596325061565</v>
      </c>
      <c r="L41" s="16">
        <v>0.01839587932303164</v>
      </c>
      <c r="M41" s="16">
        <v>0.01</v>
      </c>
      <c r="N41" s="16">
        <v>0.04</v>
      </c>
      <c r="O41" s="16">
        <v>0.045018007202881155</v>
      </c>
      <c r="P41" s="16">
        <v>0.014363688595231256</v>
      </c>
      <c r="Q41" s="16">
        <v>0.05808887598024978</v>
      </c>
      <c r="R41" s="16"/>
      <c r="S41" s="58">
        <f t="shared" si="3"/>
        <v>0.015271838729383019</v>
      </c>
      <c r="T41" s="51">
        <f t="shared" si="0"/>
        <v>1</v>
      </c>
      <c r="U41" s="54">
        <f t="shared" si="4"/>
        <v>1</v>
      </c>
      <c r="V41" s="10"/>
      <c r="W41" s="10"/>
      <c r="X41" s="10"/>
      <c r="Y41" s="10"/>
      <c r="Z41" s="10"/>
      <c r="AA41" s="10"/>
      <c r="AE41">
        <v>1</v>
      </c>
      <c r="AO41" s="18"/>
    </row>
    <row r="42" spans="1:92" ht="12.75">
      <c r="A42" s="1" t="s">
        <v>64</v>
      </c>
      <c r="B42" s="30">
        <v>0.19</v>
      </c>
      <c r="C42" s="21">
        <v>0.85</v>
      </c>
      <c r="D42" s="39">
        <v>0.54</v>
      </c>
      <c r="E42" s="26">
        <v>0.33</v>
      </c>
      <c r="F42" s="39">
        <v>0.23</v>
      </c>
      <c r="G42" s="110">
        <v>0.2908080094228504</v>
      </c>
      <c r="H42" s="113">
        <f t="shared" si="2"/>
        <v>0.2594846449762014</v>
      </c>
      <c r="I42" s="86">
        <v>0.14</v>
      </c>
      <c r="J42" s="16">
        <v>0.3</v>
      </c>
      <c r="K42" s="16">
        <v>0.29</v>
      </c>
      <c r="L42" s="16">
        <v>0.23</v>
      </c>
      <c r="M42" s="16">
        <v>0.58</v>
      </c>
      <c r="N42" s="16">
        <v>0.32</v>
      </c>
      <c r="O42" s="16">
        <v>0.25510204081632654</v>
      </c>
      <c r="P42" s="16">
        <v>0.18</v>
      </c>
      <c r="Q42" s="16">
        <v>0.1597444089456869</v>
      </c>
      <c r="R42" s="16">
        <v>0.14</v>
      </c>
      <c r="S42" s="105">
        <f>T42*10/$T$4</f>
        <v>0.2748930971288943</v>
      </c>
      <c r="T42" s="106">
        <v>18</v>
      </c>
      <c r="U42" s="107">
        <v>11</v>
      </c>
      <c r="V42" s="106"/>
      <c r="W42" s="106"/>
      <c r="X42" s="106"/>
      <c r="Y42" s="106"/>
      <c r="Z42" s="106"/>
      <c r="AA42" s="106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9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</row>
    <row r="43" spans="1:92" ht="12.75">
      <c r="A43" s="1" t="s">
        <v>188</v>
      </c>
      <c r="B43" s="30"/>
      <c r="C43" s="21">
        <v>0.03</v>
      </c>
      <c r="D43" s="39"/>
      <c r="E43" s="26"/>
      <c r="F43" s="39"/>
      <c r="G43" s="110"/>
      <c r="H43" s="113">
        <f t="shared" si="2"/>
        <v>0</v>
      </c>
      <c r="I43" s="86"/>
      <c r="J43" s="16"/>
      <c r="K43" s="16"/>
      <c r="L43" s="16"/>
      <c r="M43" s="16"/>
      <c r="N43" s="16"/>
      <c r="O43" s="16"/>
      <c r="P43" s="16"/>
      <c r="Q43" s="16"/>
      <c r="R43" s="16"/>
      <c r="S43" s="105">
        <f t="shared" si="3"/>
        <v>0</v>
      </c>
      <c r="T43" s="106">
        <f aca="true" t="shared" si="5" ref="T43:T66">SUM(V43:CN43)</f>
        <v>0</v>
      </c>
      <c r="U43" s="107">
        <f t="shared" si="4"/>
        <v>0</v>
      </c>
      <c r="V43" s="106"/>
      <c r="W43" s="106"/>
      <c r="X43" s="106"/>
      <c r="Y43" s="106"/>
      <c r="Z43" s="106"/>
      <c r="AA43" s="106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9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</row>
    <row r="44" spans="1:92" ht="12.75">
      <c r="A44" s="1" t="s">
        <v>65</v>
      </c>
      <c r="B44" s="30">
        <v>3.89</v>
      </c>
      <c r="C44" s="21">
        <v>7.47</v>
      </c>
      <c r="D44" s="39">
        <v>2.84</v>
      </c>
      <c r="E44" s="26">
        <v>1.94</v>
      </c>
      <c r="F44" s="39">
        <v>0.64</v>
      </c>
      <c r="G44" s="110">
        <v>0.18494464075382805</v>
      </c>
      <c r="H44" s="113">
        <f t="shared" si="2"/>
        <v>0.3222274932621395</v>
      </c>
      <c r="I44" s="86">
        <v>0.23</v>
      </c>
      <c r="J44" s="16">
        <v>0.08</v>
      </c>
      <c r="K44" s="16">
        <v>0.51</v>
      </c>
      <c r="L44" s="16">
        <v>0.14</v>
      </c>
      <c r="M44" s="16">
        <v>0.66</v>
      </c>
      <c r="N44" s="16">
        <v>0.3170768533897026</v>
      </c>
      <c r="O44" s="16">
        <v>0.4951980792316927</v>
      </c>
      <c r="P44" s="16">
        <v>0.23</v>
      </c>
      <c r="Q44" s="16">
        <v>0.23</v>
      </c>
      <c r="R44" s="16">
        <v>0.33</v>
      </c>
      <c r="S44" s="105">
        <f t="shared" si="3"/>
        <v>0.4886988393402566</v>
      </c>
      <c r="T44" s="106">
        <v>32</v>
      </c>
      <c r="U44" s="107">
        <v>6</v>
      </c>
      <c r="V44" s="106"/>
      <c r="W44" s="106"/>
      <c r="X44" s="106"/>
      <c r="Y44" s="106"/>
      <c r="Z44" s="106"/>
      <c r="AA44" s="106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9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</row>
    <row r="45" spans="1:41" ht="12.75">
      <c r="A45" s="1" t="s">
        <v>66</v>
      </c>
      <c r="B45" s="30">
        <v>0.72</v>
      </c>
      <c r="C45" s="21">
        <v>2.07</v>
      </c>
      <c r="D45" s="39">
        <v>0.49</v>
      </c>
      <c r="E45" s="26">
        <v>0.13</v>
      </c>
      <c r="F45" s="39">
        <v>0.04</v>
      </c>
      <c r="G45" s="110">
        <v>0.04</v>
      </c>
      <c r="H45" s="113">
        <f t="shared" si="2"/>
        <v>0.09824557310113832</v>
      </c>
      <c r="I45" s="86"/>
      <c r="J45" s="16"/>
      <c r="K45" s="16"/>
      <c r="L45" s="16">
        <v>0.12</v>
      </c>
      <c r="M45" s="16"/>
      <c r="N45" s="16">
        <v>0.22</v>
      </c>
      <c r="O45" s="16"/>
      <c r="P45" s="16">
        <v>0.28</v>
      </c>
      <c r="Q45" s="16">
        <v>0.08713331397037467</v>
      </c>
      <c r="R45" s="16">
        <v>0.27532241704100857</v>
      </c>
      <c r="S45" s="58">
        <f t="shared" si="3"/>
        <v>0</v>
      </c>
      <c r="T45" s="51">
        <f t="shared" si="5"/>
        <v>0</v>
      </c>
      <c r="U45" s="54">
        <f t="shared" si="4"/>
        <v>0</v>
      </c>
      <c r="V45" s="10"/>
      <c r="W45" s="10"/>
      <c r="X45" s="10"/>
      <c r="Y45" s="10"/>
      <c r="Z45" s="10"/>
      <c r="AA45" s="10"/>
      <c r="AH45" s="18"/>
      <c r="AI45" s="18"/>
      <c r="AO45" s="18"/>
    </row>
    <row r="46" spans="1:92" ht="12.75">
      <c r="A46" s="1" t="s">
        <v>67</v>
      </c>
      <c r="B46" s="30">
        <v>0.03</v>
      </c>
      <c r="C46" s="21">
        <v>0.33</v>
      </c>
      <c r="D46" s="39">
        <v>0.05</v>
      </c>
      <c r="E46" s="26">
        <v>0.01</v>
      </c>
      <c r="F46" s="39">
        <v>0.02</v>
      </c>
      <c r="G46" s="110">
        <v>0.007472320376914017</v>
      </c>
      <c r="H46" s="113">
        <f t="shared" si="2"/>
        <v>0.016181601071030855</v>
      </c>
      <c r="I46" s="86"/>
      <c r="J46" s="16">
        <v>0.02</v>
      </c>
      <c r="K46" s="16"/>
      <c r="L46" s="16">
        <v>0.01839587932303164</v>
      </c>
      <c r="M46" s="16">
        <v>0.01</v>
      </c>
      <c r="N46" s="16">
        <v>0.01</v>
      </c>
      <c r="O46" s="16">
        <v>0.030012004801920768</v>
      </c>
      <c r="P46" s="16">
        <v>0.014363688595231256</v>
      </c>
      <c r="Q46" s="16">
        <v>0.02904443799012489</v>
      </c>
      <c r="R46" s="16">
        <v>0.03</v>
      </c>
      <c r="S46" s="105">
        <f>T46*10/$T$4</f>
        <v>0.04581551618814906</v>
      </c>
      <c r="T46" s="106">
        <v>3</v>
      </c>
      <c r="U46" s="107">
        <v>1</v>
      </c>
      <c r="V46" s="106"/>
      <c r="W46" s="106"/>
      <c r="X46" s="106"/>
      <c r="Y46" s="106"/>
      <c r="Z46" s="106"/>
      <c r="AA46" s="106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9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</row>
    <row r="47" spans="1:81" ht="12.75">
      <c r="A47" s="1" t="s">
        <v>68</v>
      </c>
      <c r="B47" s="30">
        <v>0.28</v>
      </c>
      <c r="C47" s="21">
        <v>1.69</v>
      </c>
      <c r="D47" s="39">
        <v>2.49</v>
      </c>
      <c r="E47" s="26">
        <v>2.98</v>
      </c>
      <c r="F47" s="39">
        <v>0.75</v>
      </c>
      <c r="G47" s="110">
        <v>1.5324864546525323</v>
      </c>
      <c r="H47" s="113">
        <f t="shared" si="2"/>
        <v>1.2315214556233973</v>
      </c>
      <c r="I47" s="86">
        <v>0.7</v>
      </c>
      <c r="J47" s="16">
        <v>0.47</v>
      </c>
      <c r="K47" s="16">
        <v>0.98</v>
      </c>
      <c r="L47" s="16">
        <v>0.57</v>
      </c>
      <c r="M47" s="16">
        <v>1.62</v>
      </c>
      <c r="N47" s="16">
        <v>1.62</v>
      </c>
      <c r="O47" s="16">
        <v>1.4555822328931574</v>
      </c>
      <c r="P47" s="16">
        <v>2.55</v>
      </c>
      <c r="Q47" s="16">
        <v>0.9875108916642462</v>
      </c>
      <c r="R47" s="16">
        <v>1.3621214316765689</v>
      </c>
      <c r="S47" s="58">
        <f t="shared" si="3"/>
        <v>1.3744654856444718</v>
      </c>
      <c r="T47" s="51">
        <f t="shared" si="5"/>
        <v>90</v>
      </c>
      <c r="U47" s="54">
        <f t="shared" si="4"/>
        <v>15</v>
      </c>
      <c r="V47" s="10">
        <v>10</v>
      </c>
      <c r="W47" s="10"/>
      <c r="X47" s="10"/>
      <c r="Y47" s="10"/>
      <c r="Z47" s="10"/>
      <c r="AA47" s="10">
        <v>1</v>
      </c>
      <c r="AM47">
        <v>25</v>
      </c>
      <c r="AO47" s="18"/>
      <c r="AW47">
        <v>1</v>
      </c>
      <c r="BG47">
        <v>1</v>
      </c>
      <c r="BH47">
        <v>1</v>
      </c>
      <c r="BJ47">
        <v>2</v>
      </c>
      <c r="BO47">
        <v>21</v>
      </c>
      <c r="BP47">
        <v>2</v>
      </c>
      <c r="BQ47">
        <v>15</v>
      </c>
      <c r="BR47">
        <v>5</v>
      </c>
      <c r="BU47">
        <v>1</v>
      </c>
      <c r="BY47">
        <v>2</v>
      </c>
      <c r="BZ47">
        <v>2</v>
      </c>
      <c r="CC47">
        <v>1</v>
      </c>
    </row>
    <row r="48" spans="1:41" ht="12.75">
      <c r="A48" s="1" t="s">
        <v>423</v>
      </c>
      <c r="B48" s="30"/>
      <c r="C48" s="21"/>
      <c r="D48" s="39"/>
      <c r="E48" s="26"/>
      <c r="F48" s="39"/>
      <c r="G48" s="95" t="s">
        <v>256</v>
      </c>
      <c r="H48" s="113">
        <f t="shared" si="2"/>
        <v>0</v>
      </c>
      <c r="I48" s="86"/>
      <c r="J48" s="16"/>
      <c r="K48" s="16"/>
      <c r="L48" s="16"/>
      <c r="M48" s="16"/>
      <c r="N48" s="16"/>
      <c r="O48" s="16"/>
      <c r="P48" s="16"/>
      <c r="Q48" s="16"/>
      <c r="R48" s="16"/>
      <c r="S48" s="58">
        <f>T48*10/$T$4</f>
        <v>0</v>
      </c>
      <c r="T48" s="51">
        <f>SUM(V48:CN48)</f>
        <v>0</v>
      </c>
      <c r="U48" s="54">
        <f>COUNTA(V48:CN48)</f>
        <v>0</v>
      </c>
      <c r="V48" s="10"/>
      <c r="W48" s="10"/>
      <c r="X48" s="10"/>
      <c r="Y48" s="10"/>
      <c r="Z48" s="10"/>
      <c r="AA48" s="10"/>
      <c r="AO48" s="18"/>
    </row>
    <row r="49" spans="1:47" ht="12.75">
      <c r="A49" s="1" t="s">
        <v>69</v>
      </c>
      <c r="B49" s="30"/>
      <c r="C49" s="71" t="s">
        <v>256</v>
      </c>
      <c r="D49" s="40">
        <v>3.2</v>
      </c>
      <c r="E49" s="26">
        <v>0.33</v>
      </c>
      <c r="F49" s="39">
        <v>0.48</v>
      </c>
      <c r="G49" s="110">
        <v>0.6873239104829212</v>
      </c>
      <c r="H49" s="113">
        <f t="shared" si="2"/>
        <v>0.033286774326485864</v>
      </c>
      <c r="I49" s="86">
        <v>0.07</v>
      </c>
      <c r="J49" s="16">
        <v>0.03</v>
      </c>
      <c r="K49" s="16">
        <v>0.03</v>
      </c>
      <c r="L49" s="16"/>
      <c r="M49" s="16"/>
      <c r="N49" s="16"/>
      <c r="O49" s="16"/>
      <c r="P49" s="16">
        <v>0.028727377190462512</v>
      </c>
      <c r="Q49" s="16">
        <v>0.11617775196049956</v>
      </c>
      <c r="R49" s="16">
        <v>0.05796261411389655</v>
      </c>
      <c r="S49" s="58">
        <f t="shared" si="3"/>
        <v>0.015271838729383019</v>
      </c>
      <c r="T49" s="51">
        <f t="shared" si="5"/>
        <v>1</v>
      </c>
      <c r="U49" s="54">
        <f t="shared" si="4"/>
        <v>1</v>
      </c>
      <c r="V49" s="10"/>
      <c r="W49" s="10"/>
      <c r="X49" s="10"/>
      <c r="Y49" s="10"/>
      <c r="Z49" s="10"/>
      <c r="AA49" s="10"/>
      <c r="AO49" s="18"/>
      <c r="AU49">
        <v>1</v>
      </c>
    </row>
    <row r="50" spans="1:92" ht="12.75">
      <c r="A50" s="1" t="s">
        <v>70</v>
      </c>
      <c r="B50" s="30"/>
      <c r="C50" s="21"/>
      <c r="D50" s="39"/>
      <c r="E50" s="26"/>
      <c r="F50" s="39"/>
      <c r="G50" s="110">
        <v>0.007944640753828034</v>
      </c>
      <c r="H50" s="113">
        <f t="shared" si="2"/>
        <v>0</v>
      </c>
      <c r="I50" s="86"/>
      <c r="J50" s="16"/>
      <c r="K50" s="16"/>
      <c r="L50" s="16"/>
      <c r="M50" s="16"/>
      <c r="N50" s="16"/>
      <c r="O50" s="16"/>
      <c r="P50" s="16"/>
      <c r="Q50" s="16"/>
      <c r="R50" s="16"/>
      <c r="S50" s="105">
        <f t="shared" si="3"/>
        <v>0</v>
      </c>
      <c r="T50" s="106">
        <f t="shared" si="5"/>
        <v>0</v>
      </c>
      <c r="U50" s="107">
        <f t="shared" si="4"/>
        <v>0</v>
      </c>
      <c r="V50" s="106"/>
      <c r="W50" s="106"/>
      <c r="X50" s="106"/>
      <c r="Y50" s="106"/>
      <c r="Z50" s="106"/>
      <c r="AA50" s="106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9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</row>
    <row r="51" spans="1:92" ht="12.75">
      <c r="A51" s="117" t="s">
        <v>416</v>
      </c>
      <c r="B51" s="30"/>
      <c r="C51" s="21"/>
      <c r="D51" s="39"/>
      <c r="E51" s="26"/>
      <c r="F51" s="39"/>
      <c r="G51" s="110"/>
      <c r="H51" s="113">
        <v>0</v>
      </c>
      <c r="I51" s="86"/>
      <c r="J51" s="16"/>
      <c r="K51" s="16"/>
      <c r="L51" s="16"/>
      <c r="M51" s="16"/>
      <c r="N51" s="16"/>
      <c r="O51" s="16"/>
      <c r="P51" s="16"/>
      <c r="Q51" s="16"/>
      <c r="R51" s="118"/>
      <c r="S51" s="119">
        <f>T51*10/$T$4</f>
        <v>0.015271838729383019</v>
      </c>
      <c r="T51" s="34">
        <f>SUM(V51:CN51)</f>
        <v>1</v>
      </c>
      <c r="U51" s="120">
        <f>COUNTA(V51:CN51)</f>
        <v>1</v>
      </c>
      <c r="V51" s="34"/>
      <c r="W51" s="34"/>
      <c r="X51" s="34"/>
      <c r="Y51" s="34"/>
      <c r="Z51" s="34"/>
      <c r="AA51" s="34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121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>
        <v>1</v>
      </c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</row>
    <row r="52" spans="1:92" ht="12.75">
      <c r="A52" s="1" t="s">
        <v>71</v>
      </c>
      <c r="B52" s="30"/>
      <c r="C52" s="21"/>
      <c r="D52" s="39"/>
      <c r="E52" s="26"/>
      <c r="F52" s="69" t="s">
        <v>256</v>
      </c>
      <c r="G52" s="110">
        <v>0.005</v>
      </c>
      <c r="H52" s="113">
        <f t="shared" si="2"/>
        <v>0.0062930103120014845</v>
      </c>
      <c r="I52" s="86"/>
      <c r="J52" s="16"/>
      <c r="K52" s="16"/>
      <c r="L52" s="16">
        <v>0.01839587932303164</v>
      </c>
      <c r="M52" s="16"/>
      <c r="N52" s="16"/>
      <c r="O52" s="16">
        <v>0.030012004801920768</v>
      </c>
      <c r="P52" s="16"/>
      <c r="Q52" s="16">
        <v>0.014522218995062446</v>
      </c>
      <c r="R52" s="16"/>
      <c r="S52" s="105">
        <f t="shared" si="3"/>
        <v>0</v>
      </c>
      <c r="T52" s="106">
        <f t="shared" si="5"/>
        <v>0</v>
      </c>
      <c r="U52" s="107">
        <f t="shared" si="4"/>
        <v>0</v>
      </c>
      <c r="V52" s="106"/>
      <c r="W52" s="106"/>
      <c r="X52" s="106"/>
      <c r="Y52" s="106"/>
      <c r="Z52" s="106"/>
      <c r="AA52" s="106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9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</row>
    <row r="53" spans="1:92" ht="12.75">
      <c r="A53" s="1" t="s">
        <v>72</v>
      </c>
      <c r="B53" s="30"/>
      <c r="C53" s="21"/>
      <c r="D53" s="69" t="s">
        <v>256</v>
      </c>
      <c r="E53" s="70" t="s">
        <v>256</v>
      </c>
      <c r="F53" s="69" t="s">
        <v>256</v>
      </c>
      <c r="G53" s="110"/>
      <c r="H53" s="113">
        <f t="shared" si="2"/>
        <v>0.001</v>
      </c>
      <c r="I53" s="86"/>
      <c r="J53" s="16"/>
      <c r="K53" s="16"/>
      <c r="L53" s="16"/>
      <c r="M53" s="16">
        <v>0.01</v>
      </c>
      <c r="N53" s="16"/>
      <c r="O53" s="16"/>
      <c r="P53" s="16"/>
      <c r="Q53" s="16"/>
      <c r="R53" s="16"/>
      <c r="S53" s="105">
        <f t="shared" si="3"/>
        <v>0</v>
      </c>
      <c r="T53" s="106">
        <f t="shared" si="5"/>
        <v>0</v>
      </c>
      <c r="U53" s="107">
        <f t="shared" si="4"/>
        <v>0</v>
      </c>
      <c r="V53" s="106"/>
      <c r="W53" s="106"/>
      <c r="X53" s="106"/>
      <c r="Y53" s="106"/>
      <c r="Z53" s="106"/>
      <c r="AA53" s="106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9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</row>
    <row r="54" spans="1:92" ht="12.75">
      <c r="A54" s="1" t="s">
        <v>73</v>
      </c>
      <c r="B54" s="30"/>
      <c r="C54" s="21"/>
      <c r="D54" s="69" t="s">
        <v>256</v>
      </c>
      <c r="E54" s="70" t="s">
        <v>256</v>
      </c>
      <c r="F54" s="69" t="s">
        <v>256</v>
      </c>
      <c r="G54" s="95" t="s">
        <v>256</v>
      </c>
      <c r="H54" s="113">
        <f t="shared" si="2"/>
        <v>0.0064050440391085275</v>
      </c>
      <c r="I54" s="86"/>
      <c r="J54" s="16"/>
      <c r="K54" s="16"/>
      <c r="L54" s="16"/>
      <c r="M54" s="16">
        <v>0.01</v>
      </c>
      <c r="N54" s="16"/>
      <c r="O54" s="16">
        <v>0.015006002400960384</v>
      </c>
      <c r="P54" s="16"/>
      <c r="Q54" s="16">
        <v>0.02904443799012489</v>
      </c>
      <c r="R54" s="16">
        <v>0.01</v>
      </c>
      <c r="S54" s="105">
        <v>0</v>
      </c>
      <c r="T54" s="106">
        <f t="shared" si="5"/>
        <v>0</v>
      </c>
      <c r="U54" s="107">
        <f t="shared" si="4"/>
        <v>0</v>
      </c>
      <c r="V54" s="106"/>
      <c r="W54" s="106"/>
      <c r="X54" s="106"/>
      <c r="Y54" s="106"/>
      <c r="Z54" s="106"/>
      <c r="AA54" s="106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9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</row>
    <row r="55" spans="1:41" ht="12.75">
      <c r="A55" s="1" t="s">
        <v>74</v>
      </c>
      <c r="B55" s="30"/>
      <c r="C55" s="21"/>
      <c r="D55" s="39"/>
      <c r="E55" s="26"/>
      <c r="F55" s="39"/>
      <c r="G55" s="110">
        <v>0.028000000000000004</v>
      </c>
      <c r="H55" s="113">
        <f t="shared" si="2"/>
        <v>0.18145439212514625</v>
      </c>
      <c r="I55" s="86"/>
      <c r="J55" s="16">
        <v>0.11</v>
      </c>
      <c r="K55" s="16">
        <v>0.21</v>
      </c>
      <c r="L55" s="16"/>
      <c r="M55" s="16">
        <v>0.03</v>
      </c>
      <c r="N55" s="16">
        <v>0.1</v>
      </c>
      <c r="O55" s="16">
        <v>0.045018007202881155</v>
      </c>
      <c r="P55" s="16">
        <v>0.87</v>
      </c>
      <c r="Q55" s="16">
        <v>0.14522218995062444</v>
      </c>
      <c r="R55" s="16">
        <v>0.30430372409795686</v>
      </c>
      <c r="S55" s="58">
        <f t="shared" si="3"/>
        <v>1.4050091631032378</v>
      </c>
      <c r="T55" s="51">
        <f t="shared" si="5"/>
        <v>92</v>
      </c>
      <c r="U55" s="54">
        <f t="shared" si="4"/>
        <v>1</v>
      </c>
      <c r="V55" s="10"/>
      <c r="W55" s="10"/>
      <c r="X55" s="10"/>
      <c r="Y55" s="10"/>
      <c r="Z55" s="10"/>
      <c r="AA55" s="10"/>
      <c r="AE55">
        <v>92</v>
      </c>
      <c r="AO55" s="18"/>
    </row>
    <row r="56" spans="1:71" ht="12.75">
      <c r="A56" s="1" t="s">
        <v>75</v>
      </c>
      <c r="B56" s="31">
        <v>0.1</v>
      </c>
      <c r="C56" s="24">
        <v>0.02</v>
      </c>
      <c r="D56" s="39">
        <v>0.15</v>
      </c>
      <c r="E56" s="26">
        <v>0.12</v>
      </c>
      <c r="F56" s="39">
        <v>0.19</v>
      </c>
      <c r="G56" s="110">
        <v>0.022</v>
      </c>
      <c r="H56" s="113">
        <f t="shared" si="2"/>
        <v>0.1553656266161016</v>
      </c>
      <c r="I56" s="86"/>
      <c r="J56" s="16"/>
      <c r="K56" s="16">
        <v>0.38</v>
      </c>
      <c r="L56" s="16">
        <v>0.05</v>
      </c>
      <c r="M56" s="16">
        <v>0.03</v>
      </c>
      <c r="N56" s="16">
        <v>0.12</v>
      </c>
      <c r="O56" s="16">
        <v>0.060024009603841535</v>
      </c>
      <c r="P56" s="16">
        <v>0.1005458201666188</v>
      </c>
      <c r="Q56" s="16">
        <v>0.7406331687481847</v>
      </c>
      <c r="R56" s="16">
        <v>0.07245326764237069</v>
      </c>
      <c r="S56" s="58">
        <f t="shared" si="3"/>
        <v>0.29016493585827735</v>
      </c>
      <c r="T56" s="51">
        <f t="shared" si="5"/>
        <v>19</v>
      </c>
      <c r="U56" s="54">
        <f t="shared" si="4"/>
        <v>3</v>
      </c>
      <c r="V56" s="10"/>
      <c r="W56" s="10"/>
      <c r="X56" s="10">
        <v>17</v>
      </c>
      <c r="Y56" s="10"/>
      <c r="Z56" s="10"/>
      <c r="AA56" s="10"/>
      <c r="AO56" s="18"/>
      <c r="BQ56">
        <v>1</v>
      </c>
      <c r="BS56">
        <v>1</v>
      </c>
    </row>
    <row r="57" spans="1:87" ht="12.75">
      <c r="A57" s="1" t="s">
        <v>76</v>
      </c>
      <c r="B57" s="30">
        <v>2.42</v>
      </c>
      <c r="C57" s="21">
        <v>0.48</v>
      </c>
      <c r="D57" s="39">
        <v>0.32</v>
      </c>
      <c r="E57" s="26">
        <v>2.13</v>
      </c>
      <c r="F57" s="39">
        <v>1.95</v>
      </c>
      <c r="G57" s="110">
        <v>0.6936454652532391</v>
      </c>
      <c r="H57" s="113">
        <f t="shared" si="2"/>
        <v>3.4800412937290637</v>
      </c>
      <c r="I57" s="86">
        <v>0.17</v>
      </c>
      <c r="J57" s="16">
        <v>0.27</v>
      </c>
      <c r="K57" s="16">
        <v>4.81</v>
      </c>
      <c r="L57" s="16">
        <v>0.88</v>
      </c>
      <c r="M57" s="16">
        <v>4.5</v>
      </c>
      <c r="N57" s="16">
        <v>4.11</v>
      </c>
      <c r="O57" s="16">
        <v>2.8361344537815127</v>
      </c>
      <c r="P57" s="16">
        <v>8.88</v>
      </c>
      <c r="Q57" s="16">
        <v>5.5910543130990416</v>
      </c>
      <c r="R57" s="16">
        <v>2.753224170410086</v>
      </c>
      <c r="S57" s="58">
        <f t="shared" si="3"/>
        <v>4.673182651191204</v>
      </c>
      <c r="T57" s="51">
        <f t="shared" si="5"/>
        <v>306</v>
      </c>
      <c r="U57" s="54">
        <f t="shared" si="4"/>
        <v>25</v>
      </c>
      <c r="V57" s="10"/>
      <c r="W57" s="10">
        <v>18</v>
      </c>
      <c r="X57" s="10">
        <v>21</v>
      </c>
      <c r="Y57" s="10">
        <v>14</v>
      </c>
      <c r="Z57" s="10">
        <v>6</v>
      </c>
      <c r="AA57" s="10"/>
      <c r="AC57" s="34"/>
      <c r="AD57" s="34">
        <v>17</v>
      </c>
      <c r="AE57" s="34">
        <v>50</v>
      </c>
      <c r="AG57" s="34">
        <v>27</v>
      </c>
      <c r="AH57" s="34">
        <v>9</v>
      </c>
      <c r="AI57" s="34"/>
      <c r="AN57">
        <v>2</v>
      </c>
      <c r="AO57" s="18"/>
      <c r="AP57">
        <v>24</v>
      </c>
      <c r="AT57">
        <v>1</v>
      </c>
      <c r="AV57">
        <v>8</v>
      </c>
      <c r="AW57">
        <v>4</v>
      </c>
      <c r="AX57">
        <v>1</v>
      </c>
      <c r="BB57">
        <v>8</v>
      </c>
      <c r="BD57">
        <v>1</v>
      </c>
      <c r="BL57">
        <v>55</v>
      </c>
      <c r="BO57">
        <v>12</v>
      </c>
      <c r="BQ57">
        <v>2</v>
      </c>
      <c r="BS57">
        <v>15</v>
      </c>
      <c r="CA57">
        <v>5</v>
      </c>
      <c r="CB57">
        <v>1</v>
      </c>
      <c r="CE57">
        <v>1</v>
      </c>
      <c r="CF57">
        <v>2</v>
      </c>
      <c r="CI57">
        <v>2</v>
      </c>
    </row>
    <row r="58" spans="1:41" ht="12.75">
      <c r="A58" s="1" t="s">
        <v>77</v>
      </c>
      <c r="B58" s="72" t="s">
        <v>256</v>
      </c>
      <c r="C58" s="71" t="s">
        <v>256</v>
      </c>
      <c r="D58" s="39"/>
      <c r="E58" s="26"/>
      <c r="F58" s="39"/>
      <c r="G58" s="95" t="s">
        <v>256</v>
      </c>
      <c r="H58" s="113">
        <f t="shared" si="2"/>
        <v>0.0024363688595231254</v>
      </c>
      <c r="I58" s="86"/>
      <c r="J58" s="16"/>
      <c r="K58" s="16"/>
      <c r="L58" s="16"/>
      <c r="M58" s="16"/>
      <c r="N58" s="16">
        <v>0.01</v>
      </c>
      <c r="O58" s="16"/>
      <c r="P58" s="16">
        <v>0.014363688595231256</v>
      </c>
      <c r="Q58" s="16"/>
      <c r="R58" s="16"/>
      <c r="S58" s="58">
        <f t="shared" si="3"/>
        <v>0</v>
      </c>
      <c r="T58" s="51">
        <f t="shared" si="5"/>
        <v>0</v>
      </c>
      <c r="U58" s="54">
        <f t="shared" si="4"/>
        <v>0</v>
      </c>
      <c r="V58" s="10"/>
      <c r="W58" s="10"/>
      <c r="X58" s="10"/>
      <c r="Y58" s="10"/>
      <c r="Z58" s="10"/>
      <c r="AA58" s="10"/>
      <c r="AO58" s="18"/>
    </row>
    <row r="59" spans="1:91" ht="12.75">
      <c r="A59" s="1" t="s">
        <v>78</v>
      </c>
      <c r="B59" s="30">
        <v>18.31</v>
      </c>
      <c r="C59" s="21">
        <v>8.32</v>
      </c>
      <c r="D59" s="39">
        <v>2.59</v>
      </c>
      <c r="E59" s="26">
        <v>10.81</v>
      </c>
      <c r="F59" s="39">
        <v>33.27</v>
      </c>
      <c r="G59" s="110">
        <v>30.95531330977621</v>
      </c>
      <c r="H59" s="113">
        <f t="shared" si="2"/>
        <v>32.04889046421143</v>
      </c>
      <c r="I59" s="86">
        <v>9.8</v>
      </c>
      <c r="J59" s="16">
        <v>6.11</v>
      </c>
      <c r="K59" s="16">
        <v>22.96</v>
      </c>
      <c r="L59" s="16">
        <v>22.5</v>
      </c>
      <c r="M59" s="16">
        <v>44.51</v>
      </c>
      <c r="N59" s="16">
        <v>26.43</v>
      </c>
      <c r="O59" s="16">
        <v>35.69</v>
      </c>
      <c r="P59" s="16">
        <v>41.47</v>
      </c>
      <c r="Q59" s="16">
        <v>69.43072901539355</v>
      </c>
      <c r="R59" s="16">
        <v>41.58817562672077</v>
      </c>
      <c r="S59" s="58">
        <f t="shared" si="3"/>
        <v>33.32315210751375</v>
      </c>
      <c r="T59" s="51">
        <f t="shared" si="5"/>
        <v>2182</v>
      </c>
      <c r="U59" s="54">
        <f t="shared" si="4"/>
        <v>49</v>
      </c>
      <c r="V59" s="10"/>
      <c r="W59" s="10">
        <v>60</v>
      </c>
      <c r="X59" s="10">
        <v>133</v>
      </c>
      <c r="Y59" s="10">
        <v>1</v>
      </c>
      <c r="Z59" s="10">
        <v>6</v>
      </c>
      <c r="AA59" s="10">
        <v>12</v>
      </c>
      <c r="AB59">
        <v>2</v>
      </c>
      <c r="AC59" s="34"/>
      <c r="AD59" s="34">
        <v>1</v>
      </c>
      <c r="AE59" s="34">
        <v>8</v>
      </c>
      <c r="AG59" s="34">
        <v>5</v>
      </c>
      <c r="AH59" s="34">
        <v>15</v>
      </c>
      <c r="AI59" s="34"/>
      <c r="AK59">
        <v>63</v>
      </c>
      <c r="AL59" s="34">
        <v>350</v>
      </c>
      <c r="AN59">
        <v>9</v>
      </c>
      <c r="AO59" s="18"/>
      <c r="AP59" s="18">
        <v>7</v>
      </c>
      <c r="AT59">
        <v>12</v>
      </c>
      <c r="AU59">
        <v>24</v>
      </c>
      <c r="AV59">
        <v>21</v>
      </c>
      <c r="AW59">
        <v>33</v>
      </c>
      <c r="AX59">
        <v>105</v>
      </c>
      <c r="AY59">
        <v>1</v>
      </c>
      <c r="BB59">
        <v>3</v>
      </c>
      <c r="BC59">
        <v>2</v>
      </c>
      <c r="BD59">
        <v>6</v>
      </c>
      <c r="BE59">
        <v>2</v>
      </c>
      <c r="BG59">
        <v>10</v>
      </c>
      <c r="BH59">
        <v>9</v>
      </c>
      <c r="BK59">
        <v>20</v>
      </c>
      <c r="BL59">
        <v>2</v>
      </c>
      <c r="BM59">
        <v>2</v>
      </c>
      <c r="BO59">
        <v>4</v>
      </c>
      <c r="BS59">
        <v>3</v>
      </c>
      <c r="BT59">
        <v>1</v>
      </c>
      <c r="BV59">
        <v>142</v>
      </c>
      <c r="BW59">
        <v>188</v>
      </c>
      <c r="BX59">
        <v>1</v>
      </c>
      <c r="BY59">
        <v>97</v>
      </c>
      <c r="BZ59">
        <v>420</v>
      </c>
      <c r="CA59">
        <v>3</v>
      </c>
      <c r="CB59">
        <v>30</v>
      </c>
      <c r="CC59">
        <v>11</v>
      </c>
      <c r="CD59">
        <v>74</v>
      </c>
      <c r="CE59">
        <v>13</v>
      </c>
      <c r="CF59">
        <v>31</v>
      </c>
      <c r="CH59">
        <v>10</v>
      </c>
      <c r="CI59">
        <v>217</v>
      </c>
      <c r="CJ59">
        <v>1</v>
      </c>
      <c r="CK59">
        <v>3</v>
      </c>
      <c r="CL59">
        <v>7</v>
      </c>
      <c r="CM59">
        <v>2</v>
      </c>
    </row>
    <row r="60" spans="1:87" ht="12.75">
      <c r="A60" s="1" t="s">
        <v>79</v>
      </c>
      <c r="B60" s="30">
        <v>0.48</v>
      </c>
      <c r="C60" s="21">
        <v>0.15</v>
      </c>
      <c r="D60" s="39">
        <v>0.12</v>
      </c>
      <c r="E60" s="27">
        <v>0.4</v>
      </c>
      <c r="F60" s="40">
        <v>2.6</v>
      </c>
      <c r="G60" s="110">
        <v>3.1332167255594814</v>
      </c>
      <c r="H60" s="113">
        <f t="shared" si="2"/>
        <v>2.696705163348553</v>
      </c>
      <c r="I60" s="86">
        <v>1.16</v>
      </c>
      <c r="J60" s="16">
        <v>0.71</v>
      </c>
      <c r="K60" s="16">
        <v>3.86</v>
      </c>
      <c r="L60" s="16">
        <v>2.62</v>
      </c>
      <c r="M60" s="16">
        <v>4.33</v>
      </c>
      <c r="N60" s="16">
        <v>3.68</v>
      </c>
      <c r="O60" s="16">
        <v>3.01</v>
      </c>
      <c r="P60" s="16">
        <v>2.33</v>
      </c>
      <c r="Q60" s="16">
        <v>3.1948881789137378</v>
      </c>
      <c r="R60" s="16">
        <v>2.0721634545718013</v>
      </c>
      <c r="S60" s="58">
        <f t="shared" si="3"/>
        <v>2.8252901649358586</v>
      </c>
      <c r="T60" s="51">
        <f t="shared" si="5"/>
        <v>185</v>
      </c>
      <c r="U60" s="54">
        <f t="shared" si="4"/>
        <v>30</v>
      </c>
      <c r="V60" s="10"/>
      <c r="W60" s="10">
        <v>10</v>
      </c>
      <c r="X60" s="10">
        <v>17</v>
      </c>
      <c r="Y60" s="10">
        <v>2</v>
      </c>
      <c r="Z60" s="10">
        <v>6</v>
      </c>
      <c r="AA60" s="10"/>
      <c r="AC60" s="34"/>
      <c r="AE60">
        <v>6</v>
      </c>
      <c r="AG60">
        <v>9</v>
      </c>
      <c r="AH60">
        <v>7</v>
      </c>
      <c r="AK60">
        <v>3</v>
      </c>
      <c r="AN60">
        <v>3</v>
      </c>
      <c r="AO60" s="18"/>
      <c r="AP60">
        <v>11</v>
      </c>
      <c r="AU60">
        <v>9</v>
      </c>
      <c r="AV60">
        <v>3</v>
      </c>
      <c r="AW60">
        <v>1</v>
      </c>
      <c r="AX60">
        <v>8</v>
      </c>
      <c r="BB60">
        <v>1</v>
      </c>
      <c r="BC60">
        <v>2</v>
      </c>
      <c r="BD60">
        <v>1</v>
      </c>
      <c r="BE60">
        <v>6</v>
      </c>
      <c r="BH60">
        <v>1</v>
      </c>
      <c r="BL60">
        <v>2</v>
      </c>
      <c r="BS60">
        <v>1</v>
      </c>
      <c r="BV60">
        <v>13</v>
      </c>
      <c r="BW60">
        <v>2</v>
      </c>
      <c r="BZ60">
        <v>2</v>
      </c>
      <c r="CB60">
        <v>14</v>
      </c>
      <c r="CC60">
        <v>4</v>
      </c>
      <c r="CD60">
        <v>17</v>
      </c>
      <c r="CE60">
        <v>7</v>
      </c>
      <c r="CF60">
        <v>3</v>
      </c>
      <c r="CI60">
        <v>14</v>
      </c>
    </row>
    <row r="61" spans="1:41" ht="12.75">
      <c r="A61" s="1" t="s">
        <v>80</v>
      </c>
      <c r="B61" s="30"/>
      <c r="C61" s="73">
        <v>0.01</v>
      </c>
      <c r="D61" s="39"/>
      <c r="E61" s="26">
        <v>0.01</v>
      </c>
      <c r="F61" s="39">
        <v>0.02</v>
      </c>
      <c r="G61" s="95" t="s">
        <v>256</v>
      </c>
      <c r="H61" s="113">
        <f t="shared" si="2"/>
        <v>0.001</v>
      </c>
      <c r="I61" s="86"/>
      <c r="J61" s="16"/>
      <c r="K61" s="16"/>
      <c r="L61" s="16"/>
      <c r="M61" s="16"/>
      <c r="N61" s="16">
        <v>0.01</v>
      </c>
      <c r="O61" s="16"/>
      <c r="P61" s="16"/>
      <c r="Q61" s="16"/>
      <c r="R61" s="16"/>
      <c r="S61" s="58">
        <f t="shared" si="3"/>
        <v>0</v>
      </c>
      <c r="T61" s="51">
        <f t="shared" si="5"/>
        <v>0</v>
      </c>
      <c r="U61" s="54">
        <f aca="true" t="shared" si="6" ref="U61:U66">COUNTA(V61:CN61)</f>
        <v>0</v>
      </c>
      <c r="V61" s="10"/>
      <c r="W61" s="10"/>
      <c r="X61" s="10"/>
      <c r="Y61" s="10"/>
      <c r="Z61" s="10"/>
      <c r="AA61" s="10"/>
      <c r="AO61" s="18"/>
    </row>
    <row r="62" spans="1:41" ht="12.75">
      <c r="A62" s="94" t="s">
        <v>202</v>
      </c>
      <c r="B62" s="30"/>
      <c r="C62" s="21"/>
      <c r="D62" s="39"/>
      <c r="E62" s="26"/>
      <c r="F62" s="39"/>
      <c r="G62" s="110"/>
      <c r="H62" s="113">
        <f t="shared" si="2"/>
        <v>0.002872737719046251</v>
      </c>
      <c r="I62" s="86"/>
      <c r="J62" s="16"/>
      <c r="K62" s="16"/>
      <c r="L62" s="16"/>
      <c r="M62" s="16"/>
      <c r="N62" s="16"/>
      <c r="O62" s="16"/>
      <c r="P62" s="16">
        <v>0.028727377190462512</v>
      </c>
      <c r="Q62" s="16"/>
      <c r="R62" s="16"/>
      <c r="S62" s="58">
        <f t="shared" si="3"/>
        <v>0.030543677458766037</v>
      </c>
      <c r="T62" s="51">
        <f t="shared" si="5"/>
        <v>2</v>
      </c>
      <c r="U62" s="54">
        <f t="shared" si="6"/>
        <v>1</v>
      </c>
      <c r="V62" s="10"/>
      <c r="W62" s="10"/>
      <c r="X62" s="10"/>
      <c r="Y62" s="10"/>
      <c r="Z62" s="10"/>
      <c r="AA62" s="10"/>
      <c r="AE62">
        <v>2</v>
      </c>
      <c r="AO62" s="18"/>
    </row>
    <row r="63" spans="1:41" ht="12.75">
      <c r="A63" s="1" t="s">
        <v>81</v>
      </c>
      <c r="B63" s="30"/>
      <c r="C63" s="71" t="s">
        <v>256</v>
      </c>
      <c r="D63" s="39">
        <v>0.14</v>
      </c>
      <c r="E63" s="26">
        <v>0.15</v>
      </c>
      <c r="F63" s="39">
        <v>0.02</v>
      </c>
      <c r="G63" s="110">
        <v>0.024</v>
      </c>
      <c r="H63" s="113">
        <f t="shared" si="2"/>
        <v>0.07544357174067559</v>
      </c>
      <c r="I63" s="86"/>
      <c r="J63" s="16">
        <v>0.54</v>
      </c>
      <c r="K63" s="16">
        <v>0.01</v>
      </c>
      <c r="L63" s="16"/>
      <c r="M63" s="16"/>
      <c r="N63" s="16">
        <v>0.01</v>
      </c>
      <c r="O63" s="16">
        <v>0.18007202881152462</v>
      </c>
      <c r="P63" s="16">
        <v>0.014363688595231256</v>
      </c>
      <c r="Q63" s="16"/>
      <c r="R63" s="16"/>
      <c r="S63" s="58">
        <f t="shared" si="3"/>
        <v>0.0763591936469151</v>
      </c>
      <c r="T63" s="51">
        <f t="shared" si="5"/>
        <v>5</v>
      </c>
      <c r="U63" s="54">
        <f t="shared" si="6"/>
        <v>1</v>
      </c>
      <c r="V63" s="10"/>
      <c r="W63" s="10"/>
      <c r="X63" s="10"/>
      <c r="Y63" s="10"/>
      <c r="Z63" s="10"/>
      <c r="AA63" s="10"/>
      <c r="AE63">
        <v>5</v>
      </c>
      <c r="AO63" s="18"/>
    </row>
    <row r="64" spans="1:88" ht="12.75">
      <c r="A64" s="1" t="s">
        <v>82</v>
      </c>
      <c r="B64" s="30">
        <v>15.51</v>
      </c>
      <c r="C64" s="21">
        <v>17.35</v>
      </c>
      <c r="D64" s="40">
        <v>14.22</v>
      </c>
      <c r="E64" s="26">
        <v>17.72</v>
      </c>
      <c r="F64" s="39">
        <v>15.77</v>
      </c>
      <c r="G64" s="110">
        <v>13.31953121319199</v>
      </c>
      <c r="H64" s="113">
        <f t="shared" si="2"/>
        <v>11.12439474661411</v>
      </c>
      <c r="I64" s="86">
        <v>9.58</v>
      </c>
      <c r="J64" s="16">
        <v>5.02</v>
      </c>
      <c r="K64" s="16">
        <v>9.43</v>
      </c>
      <c r="L64" s="16">
        <v>10.9</v>
      </c>
      <c r="M64" s="16">
        <v>8.95</v>
      </c>
      <c r="N64" s="16">
        <v>10.75</v>
      </c>
      <c r="O64" s="16">
        <v>16.39</v>
      </c>
      <c r="P64" s="16">
        <v>16.74</v>
      </c>
      <c r="Q64" s="16">
        <v>10.848097589311646</v>
      </c>
      <c r="R64" s="16">
        <v>12.635849876829447</v>
      </c>
      <c r="S64" s="58">
        <f t="shared" si="3"/>
        <v>14.279169211973123</v>
      </c>
      <c r="T64" s="51">
        <f t="shared" si="5"/>
        <v>935</v>
      </c>
      <c r="U64" s="54">
        <f t="shared" si="6"/>
        <v>30</v>
      </c>
      <c r="V64" s="10"/>
      <c r="W64" s="10"/>
      <c r="X64" s="10"/>
      <c r="Y64" s="10"/>
      <c r="Z64" s="10"/>
      <c r="AA64" s="10"/>
      <c r="AC64">
        <v>26</v>
      </c>
      <c r="AF64">
        <v>21</v>
      </c>
      <c r="AK64">
        <v>5</v>
      </c>
      <c r="AM64">
        <v>8</v>
      </c>
      <c r="AO64" s="18"/>
      <c r="AQ64">
        <v>29</v>
      </c>
      <c r="AR64">
        <v>3</v>
      </c>
      <c r="AS64">
        <v>15</v>
      </c>
      <c r="AU64">
        <v>75</v>
      </c>
      <c r="AV64">
        <v>160</v>
      </c>
      <c r="AW64">
        <v>21</v>
      </c>
      <c r="AX64">
        <v>130</v>
      </c>
      <c r="AZ64">
        <v>15</v>
      </c>
      <c r="BA64">
        <v>15</v>
      </c>
      <c r="BF64">
        <v>1</v>
      </c>
      <c r="BG64">
        <v>10</v>
      </c>
      <c r="BH64">
        <v>3</v>
      </c>
      <c r="BP64">
        <v>194</v>
      </c>
      <c r="BQ64">
        <v>50</v>
      </c>
      <c r="BR64">
        <v>40</v>
      </c>
      <c r="BV64">
        <v>9</v>
      </c>
      <c r="BW64">
        <v>13</v>
      </c>
      <c r="BY64">
        <v>4</v>
      </c>
      <c r="BZ64">
        <v>14</v>
      </c>
      <c r="CA64">
        <v>2</v>
      </c>
      <c r="CB64">
        <v>2</v>
      </c>
      <c r="CC64">
        <v>11</v>
      </c>
      <c r="CG64">
        <v>47</v>
      </c>
      <c r="CH64">
        <v>2</v>
      </c>
      <c r="CI64">
        <v>8</v>
      </c>
      <c r="CJ64">
        <v>2</v>
      </c>
    </row>
    <row r="65" spans="1:67" ht="12.75">
      <c r="A65" s="1" t="s">
        <v>83</v>
      </c>
      <c r="B65" s="30"/>
      <c r="C65" s="71" t="s">
        <v>256</v>
      </c>
      <c r="D65" s="39">
        <v>0.02</v>
      </c>
      <c r="E65" s="26">
        <v>0.02</v>
      </c>
      <c r="F65" s="39">
        <v>0.01</v>
      </c>
      <c r="G65" s="110">
        <v>0.009944640753828034</v>
      </c>
      <c r="H65" s="113">
        <f t="shared" si="2"/>
        <v>0.0660989590845476</v>
      </c>
      <c r="I65" s="86">
        <v>0.01</v>
      </c>
      <c r="J65" s="16"/>
      <c r="K65" s="16">
        <v>0.29</v>
      </c>
      <c r="L65" s="16"/>
      <c r="M65" s="16"/>
      <c r="N65" s="16">
        <v>0.1</v>
      </c>
      <c r="O65" s="16"/>
      <c r="P65" s="16"/>
      <c r="Q65" s="16">
        <v>0.07261109497531222</v>
      </c>
      <c r="R65" s="16">
        <v>0.18837849587016378</v>
      </c>
      <c r="S65" s="58">
        <f t="shared" si="3"/>
        <v>0.015271838729383019</v>
      </c>
      <c r="T65" s="51">
        <f t="shared" si="5"/>
        <v>1</v>
      </c>
      <c r="U65" s="54">
        <f t="shared" si="6"/>
        <v>1</v>
      </c>
      <c r="V65" s="10"/>
      <c r="W65" s="10"/>
      <c r="X65" s="10"/>
      <c r="Y65" s="10"/>
      <c r="Z65" s="10"/>
      <c r="AA65" s="10"/>
      <c r="AH65" s="18"/>
      <c r="AI65" s="18"/>
      <c r="AO65" s="18"/>
      <c r="BO65">
        <v>1</v>
      </c>
    </row>
    <row r="66" spans="1:68" ht="12.75">
      <c r="A66" s="1" t="s">
        <v>84</v>
      </c>
      <c r="B66" s="30"/>
      <c r="C66" s="21"/>
      <c r="D66" s="69" t="s">
        <v>256</v>
      </c>
      <c r="E66" s="26"/>
      <c r="F66" s="39">
        <v>0.02</v>
      </c>
      <c r="G66" s="110">
        <v>0.008</v>
      </c>
      <c r="H66" s="113">
        <f t="shared" si="2"/>
        <v>0.022212925891445454</v>
      </c>
      <c r="I66" s="86"/>
      <c r="J66" s="16"/>
      <c r="K66" s="16">
        <v>0.06</v>
      </c>
      <c r="L66" s="16">
        <v>0.01839587932303164</v>
      </c>
      <c r="M66" s="16"/>
      <c r="N66" s="16">
        <v>0.1</v>
      </c>
      <c r="O66" s="16">
        <v>0.015006002400960384</v>
      </c>
      <c r="P66" s="16">
        <v>0.028727377190462512</v>
      </c>
      <c r="Q66" s="16"/>
      <c r="R66" s="16"/>
      <c r="S66" s="58">
        <f t="shared" si="3"/>
        <v>0.030543677458766037</v>
      </c>
      <c r="T66" s="51">
        <f t="shared" si="5"/>
        <v>2</v>
      </c>
      <c r="U66" s="54">
        <f t="shared" si="6"/>
        <v>2</v>
      </c>
      <c r="V66" s="10">
        <v>1</v>
      </c>
      <c r="W66" s="10"/>
      <c r="X66" s="10"/>
      <c r="Y66" s="10"/>
      <c r="Z66" s="10"/>
      <c r="AA66" s="10"/>
      <c r="AO66" s="18"/>
      <c r="BP66">
        <v>1</v>
      </c>
    </row>
    <row r="67" spans="1:68" ht="12.75">
      <c r="A67" s="1" t="s">
        <v>85</v>
      </c>
      <c r="B67" s="30"/>
      <c r="C67" s="21"/>
      <c r="D67" s="39">
        <v>0.18</v>
      </c>
      <c r="E67" s="26">
        <v>0.24</v>
      </c>
      <c r="F67" s="40">
        <v>0.2</v>
      </c>
      <c r="G67" s="110">
        <v>0.10636160188457008</v>
      </c>
      <c r="H67" s="113">
        <f t="shared" si="2"/>
        <v>0.07899551028842514</v>
      </c>
      <c r="I67" s="86">
        <v>0.061312078479460456</v>
      </c>
      <c r="J67" s="16">
        <v>0.03</v>
      </c>
      <c r="K67" s="16">
        <v>0.04</v>
      </c>
      <c r="L67" s="16">
        <v>0.11</v>
      </c>
      <c r="M67" s="16">
        <v>0.13</v>
      </c>
      <c r="N67" s="16">
        <v>0.05</v>
      </c>
      <c r="O67" s="16">
        <v>0.030012004801920768</v>
      </c>
      <c r="P67" s="16">
        <v>0.15</v>
      </c>
      <c r="Q67" s="16">
        <v>0.11617775196049956</v>
      </c>
      <c r="R67" s="16">
        <v>0.07245326764237069</v>
      </c>
      <c r="S67" s="58">
        <f aca="true" t="shared" si="7" ref="S67:S133">T67*10/$T$4</f>
        <v>0.733048259010385</v>
      </c>
      <c r="T67" s="51">
        <f aca="true" t="shared" si="8" ref="T67:T134">SUM(V67:CN67)</f>
        <v>48</v>
      </c>
      <c r="U67" s="54">
        <f aca="true" t="shared" si="9" ref="U67:U134">COUNTA(V67:CN67)</f>
        <v>2</v>
      </c>
      <c r="V67" s="10"/>
      <c r="W67" s="10"/>
      <c r="X67" s="10"/>
      <c r="Y67" s="10"/>
      <c r="Z67" s="10"/>
      <c r="AA67" s="10"/>
      <c r="AO67" s="18"/>
      <c r="BO67">
        <v>24</v>
      </c>
      <c r="BP67">
        <v>24</v>
      </c>
    </row>
    <row r="68" spans="1:92" ht="12.75">
      <c r="A68" s="1" t="s">
        <v>86</v>
      </c>
      <c r="B68" s="30"/>
      <c r="C68" s="21"/>
      <c r="D68" s="39">
        <v>0.01</v>
      </c>
      <c r="E68" s="26">
        <v>0.02</v>
      </c>
      <c r="F68" s="39">
        <v>0.02</v>
      </c>
      <c r="G68" s="110">
        <v>0.014416961130742052</v>
      </c>
      <c r="H68" s="113">
        <f t="shared" si="2"/>
        <v>0.009952822139602281</v>
      </c>
      <c r="I68" s="86">
        <v>0.01</v>
      </c>
      <c r="J68" s="16">
        <v>0.02</v>
      </c>
      <c r="K68" s="16"/>
      <c r="L68" s="16">
        <v>0.03</v>
      </c>
      <c r="M68" s="16"/>
      <c r="N68" s="16"/>
      <c r="O68" s="16">
        <v>0.015006002400960384</v>
      </c>
      <c r="P68" s="16"/>
      <c r="Q68" s="16">
        <v>0.014522218995062446</v>
      </c>
      <c r="R68" s="16">
        <v>0.01</v>
      </c>
      <c r="S68" s="105">
        <v>0</v>
      </c>
      <c r="T68" s="106">
        <f t="shared" si="8"/>
        <v>0</v>
      </c>
      <c r="U68" s="107">
        <f t="shared" si="9"/>
        <v>0</v>
      </c>
      <c r="V68" s="106"/>
      <c r="W68" s="106"/>
      <c r="X68" s="106"/>
      <c r="Y68" s="106"/>
      <c r="Z68" s="106"/>
      <c r="AA68" s="106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9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</row>
    <row r="69" spans="1:41" ht="12.75">
      <c r="A69" s="1" t="s">
        <v>87</v>
      </c>
      <c r="B69" s="30">
        <v>0.08</v>
      </c>
      <c r="C69" s="21"/>
      <c r="D69" s="39"/>
      <c r="E69" s="26"/>
      <c r="F69" s="39">
        <v>0.01</v>
      </c>
      <c r="G69" s="95" t="s">
        <v>256</v>
      </c>
      <c r="H69" s="113">
        <f t="shared" si="2"/>
        <v>0.002</v>
      </c>
      <c r="I69" s="86"/>
      <c r="J69" s="16">
        <v>0.02</v>
      </c>
      <c r="K69" s="16"/>
      <c r="L69" s="16"/>
      <c r="M69" s="16"/>
      <c r="N69" s="16"/>
      <c r="O69" s="16"/>
      <c r="P69" s="16"/>
      <c r="Q69" s="16"/>
      <c r="R69" s="16"/>
      <c r="S69" s="58">
        <f t="shared" si="7"/>
        <v>0</v>
      </c>
      <c r="T69" s="51">
        <f t="shared" si="8"/>
        <v>0</v>
      </c>
      <c r="U69" s="54">
        <f t="shared" si="9"/>
        <v>0</v>
      </c>
      <c r="V69" s="10"/>
      <c r="W69" s="10"/>
      <c r="X69" s="10"/>
      <c r="Y69" s="10"/>
      <c r="Z69" s="10"/>
      <c r="AA69" s="10"/>
      <c r="AO69" s="18"/>
    </row>
    <row r="70" spans="1:67" ht="12.75">
      <c r="A70" s="1" t="s">
        <v>189</v>
      </c>
      <c r="B70" s="30"/>
      <c r="C70" s="21">
        <v>0.01</v>
      </c>
      <c r="D70" s="39">
        <v>0.01</v>
      </c>
      <c r="E70" s="26">
        <v>0.01</v>
      </c>
      <c r="F70" s="39">
        <v>0.01</v>
      </c>
      <c r="G70" s="110"/>
      <c r="H70" s="113">
        <f t="shared" si="2"/>
        <v>0.014521213249374392</v>
      </c>
      <c r="I70" s="86"/>
      <c r="J70" s="16"/>
      <c r="K70" s="16"/>
      <c r="L70" s="16">
        <v>0.01839587932303164</v>
      </c>
      <c r="M70" s="16">
        <v>0.03</v>
      </c>
      <c r="N70" s="16">
        <v>0.01</v>
      </c>
      <c r="O70" s="16"/>
      <c r="P70" s="16">
        <v>0.028727377190462512</v>
      </c>
      <c r="Q70" s="16">
        <v>0.05808887598024978</v>
      </c>
      <c r="R70" s="16"/>
      <c r="S70" s="58">
        <f t="shared" si="7"/>
        <v>0.030543677458766037</v>
      </c>
      <c r="T70" s="51">
        <f t="shared" si="8"/>
        <v>2</v>
      </c>
      <c r="U70" s="54">
        <f t="shared" si="9"/>
        <v>1</v>
      </c>
      <c r="V70" s="10"/>
      <c r="W70" s="10"/>
      <c r="X70" s="10"/>
      <c r="Y70" s="10"/>
      <c r="Z70" s="10"/>
      <c r="AA70" s="10"/>
      <c r="AO70" s="18"/>
      <c r="BO70">
        <v>2</v>
      </c>
    </row>
    <row r="71" spans="1:41" ht="12.75">
      <c r="A71" s="1" t="s">
        <v>88</v>
      </c>
      <c r="B71" s="30"/>
      <c r="C71" s="21">
        <v>0.02</v>
      </c>
      <c r="D71" s="39">
        <v>0.02</v>
      </c>
      <c r="E71" s="26">
        <v>0.01</v>
      </c>
      <c r="F71" s="39">
        <v>0.04</v>
      </c>
      <c r="G71" s="110">
        <v>0.05594464075382803</v>
      </c>
      <c r="H71" s="113">
        <f t="shared" si="2"/>
        <v>0.04877326938512524</v>
      </c>
      <c r="I71" s="86">
        <v>0.23</v>
      </c>
      <c r="J71" s="16"/>
      <c r="K71" s="16">
        <v>0.07</v>
      </c>
      <c r="L71" s="16">
        <v>0.05</v>
      </c>
      <c r="M71" s="16">
        <v>0.01</v>
      </c>
      <c r="N71" s="16">
        <v>0.01</v>
      </c>
      <c r="O71" s="16">
        <v>0.060024009603841535</v>
      </c>
      <c r="P71" s="16">
        <v>0.028727377190462512</v>
      </c>
      <c r="Q71" s="16"/>
      <c r="R71" s="16">
        <v>0.028981307056948274</v>
      </c>
      <c r="S71" s="58">
        <f t="shared" si="7"/>
        <v>0</v>
      </c>
      <c r="T71" s="51">
        <f t="shared" si="8"/>
        <v>0</v>
      </c>
      <c r="U71" s="54">
        <f t="shared" si="9"/>
        <v>0</v>
      </c>
      <c r="V71" s="10"/>
      <c r="W71" s="10"/>
      <c r="X71" s="10"/>
      <c r="Y71" s="10"/>
      <c r="Z71" s="10"/>
      <c r="AA71" s="10"/>
      <c r="AO71" s="18"/>
    </row>
    <row r="72" spans="1:41" ht="12.75">
      <c r="A72" s="1" t="s">
        <v>89</v>
      </c>
      <c r="B72" s="30">
        <v>0.02</v>
      </c>
      <c r="C72" s="71" t="s">
        <v>256</v>
      </c>
      <c r="D72" s="69" t="s">
        <v>256</v>
      </c>
      <c r="E72" s="70" t="s">
        <v>256</v>
      </c>
      <c r="F72" s="39">
        <v>0.01</v>
      </c>
      <c r="G72" s="95" t="s">
        <v>256</v>
      </c>
      <c r="H72" s="113">
        <f aca="true" t="shared" si="10" ref="H72:H135">(I72+J72+K72+L72+M72+N72+O72+P72+Q72+R72)/10</f>
        <v>0.007809706818665415</v>
      </c>
      <c r="I72" s="86">
        <v>0.01</v>
      </c>
      <c r="J72" s="16"/>
      <c r="K72" s="16"/>
      <c r="L72" s="16"/>
      <c r="M72" s="16"/>
      <c r="N72" s="16">
        <v>0.01</v>
      </c>
      <c r="O72" s="16">
        <v>0.015006002400960384</v>
      </c>
      <c r="P72" s="16">
        <v>0.04309106578569377</v>
      </c>
      <c r="Q72" s="16"/>
      <c r="R72" s="16"/>
      <c r="S72" s="58">
        <f t="shared" si="7"/>
        <v>0</v>
      </c>
      <c r="T72" s="51">
        <f t="shared" si="8"/>
        <v>0</v>
      </c>
      <c r="U72" s="54">
        <f t="shared" si="9"/>
        <v>0</v>
      </c>
      <c r="V72" s="10"/>
      <c r="W72" s="10"/>
      <c r="X72" s="10"/>
      <c r="Y72" s="10"/>
      <c r="Z72" s="10"/>
      <c r="AA72" s="10"/>
      <c r="AO72" s="18"/>
    </row>
    <row r="73" spans="1:84" ht="12.75">
      <c r="A73" s="1" t="s">
        <v>90</v>
      </c>
      <c r="B73" s="30"/>
      <c r="C73" s="71" t="s">
        <v>256</v>
      </c>
      <c r="D73" s="74"/>
      <c r="E73" s="75"/>
      <c r="F73" s="74"/>
      <c r="G73" s="95" t="s">
        <v>256</v>
      </c>
      <c r="H73" s="113">
        <f t="shared" si="10"/>
        <v>0</v>
      </c>
      <c r="I73" s="86"/>
      <c r="J73" s="16"/>
      <c r="K73" s="16"/>
      <c r="L73" s="16"/>
      <c r="M73" s="16"/>
      <c r="N73" s="16"/>
      <c r="O73" s="16"/>
      <c r="P73" s="16"/>
      <c r="Q73" s="16"/>
      <c r="R73" s="16"/>
      <c r="S73" s="58">
        <f t="shared" si="7"/>
        <v>0.015271838729383019</v>
      </c>
      <c r="T73" s="51">
        <f t="shared" si="8"/>
        <v>1</v>
      </c>
      <c r="U73" s="54">
        <f t="shared" si="9"/>
        <v>1</v>
      </c>
      <c r="V73" s="10"/>
      <c r="W73" s="10"/>
      <c r="X73" s="10"/>
      <c r="Y73" s="10"/>
      <c r="Z73" s="10"/>
      <c r="AA73" s="10"/>
      <c r="AO73" s="18"/>
      <c r="CF73">
        <v>1</v>
      </c>
    </row>
    <row r="74" spans="1:41" ht="12.75">
      <c r="A74" s="1" t="s">
        <v>198</v>
      </c>
      <c r="B74" s="30"/>
      <c r="C74" s="21"/>
      <c r="D74" s="39">
        <v>0.01</v>
      </c>
      <c r="E74" s="26"/>
      <c r="F74" s="39"/>
      <c r="G74" s="110"/>
      <c r="H74" s="113">
        <f t="shared" si="10"/>
        <v>0.0014363688595231256</v>
      </c>
      <c r="I74" s="86"/>
      <c r="J74" s="16"/>
      <c r="K74" s="16"/>
      <c r="L74" s="16"/>
      <c r="M74" s="16"/>
      <c r="N74" s="16"/>
      <c r="O74" s="16"/>
      <c r="P74" s="16">
        <v>0.014363688595231256</v>
      </c>
      <c r="Q74" s="16"/>
      <c r="R74" s="16"/>
      <c r="S74" s="58">
        <f t="shared" si="7"/>
        <v>0</v>
      </c>
      <c r="T74" s="51">
        <f t="shared" si="8"/>
        <v>0</v>
      </c>
      <c r="U74" s="54">
        <f t="shared" si="9"/>
        <v>0</v>
      </c>
      <c r="V74" s="10"/>
      <c r="W74" s="10"/>
      <c r="X74" s="10"/>
      <c r="Y74" s="10"/>
      <c r="Z74" s="10"/>
      <c r="AA74" s="10"/>
      <c r="AO74" s="18"/>
    </row>
    <row r="75" spans="1:92" ht="12.75">
      <c r="A75" s="1" t="s">
        <v>231</v>
      </c>
      <c r="B75" s="30"/>
      <c r="C75" s="21"/>
      <c r="D75" s="39">
        <v>0.01</v>
      </c>
      <c r="E75" s="26"/>
      <c r="F75" s="69" t="s">
        <v>256</v>
      </c>
      <c r="G75" s="110"/>
      <c r="H75" s="113">
        <f t="shared" si="10"/>
        <v>0.003436368859523126</v>
      </c>
      <c r="I75" s="86"/>
      <c r="J75" s="16"/>
      <c r="K75" s="16"/>
      <c r="L75" s="16"/>
      <c r="M75" s="16"/>
      <c r="N75" s="16">
        <v>0.01</v>
      </c>
      <c r="O75" s="16"/>
      <c r="P75" s="16">
        <v>0.014363688595231256</v>
      </c>
      <c r="Q75" s="16"/>
      <c r="R75" s="16">
        <v>0.01</v>
      </c>
      <c r="S75" s="105">
        <v>0</v>
      </c>
      <c r="T75" s="106">
        <f>SUM(V75:CN75)</f>
        <v>0</v>
      </c>
      <c r="U75" s="107">
        <f>COUNTA(V75:CN75)</f>
        <v>0</v>
      </c>
      <c r="V75" s="106"/>
      <c r="W75" s="106"/>
      <c r="X75" s="106"/>
      <c r="Y75" s="106"/>
      <c r="Z75" s="106"/>
      <c r="AA75" s="106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9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</row>
    <row r="76" spans="1:71" ht="12.75">
      <c r="A76" s="1" t="s">
        <v>91</v>
      </c>
      <c r="B76" s="30">
        <v>0.17</v>
      </c>
      <c r="C76" s="21">
        <v>0.14</v>
      </c>
      <c r="D76" s="39">
        <v>0.13</v>
      </c>
      <c r="E76" s="26">
        <v>0.21</v>
      </c>
      <c r="F76" s="39">
        <v>0.19</v>
      </c>
      <c r="G76" s="110">
        <v>0.2160294464075383</v>
      </c>
      <c r="H76" s="113">
        <f t="shared" si="10"/>
        <v>0.21264256408806945</v>
      </c>
      <c r="I76" s="86">
        <v>0.22</v>
      </c>
      <c r="J76" s="16">
        <v>0.24</v>
      </c>
      <c r="K76" s="16">
        <v>0.15</v>
      </c>
      <c r="L76" s="16">
        <v>0.36</v>
      </c>
      <c r="M76" s="16">
        <v>0.24</v>
      </c>
      <c r="N76" s="16">
        <v>0.30197795560924057</v>
      </c>
      <c r="O76" s="16">
        <v>0.195078031212485</v>
      </c>
      <c r="P76" s="16">
        <v>0.14363688595231255</v>
      </c>
      <c r="Q76" s="16">
        <v>0.1887888469358118</v>
      </c>
      <c r="R76" s="16">
        <v>0.08694392117084482</v>
      </c>
      <c r="S76" s="58">
        <f t="shared" si="7"/>
        <v>0.0763591936469151</v>
      </c>
      <c r="T76" s="51">
        <f t="shared" si="8"/>
        <v>5</v>
      </c>
      <c r="U76" s="54">
        <f t="shared" si="9"/>
        <v>3</v>
      </c>
      <c r="V76" s="10"/>
      <c r="W76" s="10"/>
      <c r="X76" s="10"/>
      <c r="Y76" s="10"/>
      <c r="Z76" s="10"/>
      <c r="AA76" s="10"/>
      <c r="AO76" s="18"/>
      <c r="AX76">
        <v>2</v>
      </c>
      <c r="BK76">
        <v>2</v>
      </c>
      <c r="BS76">
        <v>1</v>
      </c>
    </row>
    <row r="77" spans="1:84" ht="12.75">
      <c r="A77" s="1" t="s">
        <v>92</v>
      </c>
      <c r="B77" s="30">
        <v>0.64</v>
      </c>
      <c r="C77" s="21">
        <v>0.42</v>
      </c>
      <c r="D77" s="39">
        <v>0.29</v>
      </c>
      <c r="E77" s="26">
        <v>0.19</v>
      </c>
      <c r="F77" s="39">
        <v>0.29</v>
      </c>
      <c r="G77" s="110">
        <v>0.5081436984687867</v>
      </c>
      <c r="H77" s="113">
        <f t="shared" si="10"/>
        <v>0.5393367155388893</v>
      </c>
      <c r="I77" s="86">
        <v>0.3</v>
      </c>
      <c r="J77" s="16">
        <v>0.19</v>
      </c>
      <c r="K77" s="16">
        <v>0.59</v>
      </c>
      <c r="L77" s="16">
        <v>0.6</v>
      </c>
      <c r="M77" s="16">
        <v>0.57</v>
      </c>
      <c r="N77" s="16">
        <v>0.8002415823644875</v>
      </c>
      <c r="O77" s="16">
        <v>0.6302521008403361</v>
      </c>
      <c r="P77" s="16">
        <v>0.48</v>
      </c>
      <c r="Q77" s="16">
        <v>0.5373221028173105</v>
      </c>
      <c r="R77" s="16">
        <v>0.6955513693667585</v>
      </c>
      <c r="S77" s="58">
        <f t="shared" si="7"/>
        <v>0.7025045815516189</v>
      </c>
      <c r="T77" s="51">
        <f t="shared" si="8"/>
        <v>46</v>
      </c>
      <c r="U77" s="54">
        <f t="shared" si="9"/>
        <v>30</v>
      </c>
      <c r="V77" s="10"/>
      <c r="W77" s="10">
        <v>1</v>
      </c>
      <c r="X77" s="10">
        <v>1</v>
      </c>
      <c r="Y77" s="10">
        <v>2</v>
      </c>
      <c r="Z77" s="10">
        <v>2</v>
      </c>
      <c r="AA77" s="10">
        <v>1</v>
      </c>
      <c r="AB77">
        <v>2</v>
      </c>
      <c r="AF77">
        <v>1</v>
      </c>
      <c r="AG77">
        <v>2</v>
      </c>
      <c r="AM77">
        <v>1</v>
      </c>
      <c r="AO77" s="18">
        <v>2</v>
      </c>
      <c r="AP77">
        <v>4</v>
      </c>
      <c r="AV77">
        <v>1</v>
      </c>
      <c r="AX77">
        <v>1</v>
      </c>
      <c r="AY77">
        <v>2</v>
      </c>
      <c r="AZ77">
        <v>2</v>
      </c>
      <c r="BB77">
        <v>1</v>
      </c>
      <c r="BC77">
        <v>2</v>
      </c>
      <c r="BD77">
        <v>1</v>
      </c>
      <c r="BE77">
        <v>2</v>
      </c>
      <c r="BF77">
        <v>1</v>
      </c>
      <c r="BI77">
        <v>1</v>
      </c>
      <c r="BL77">
        <v>1</v>
      </c>
      <c r="BQ77">
        <v>1</v>
      </c>
      <c r="BS77">
        <v>1</v>
      </c>
      <c r="BU77">
        <v>2</v>
      </c>
      <c r="BW77">
        <v>1</v>
      </c>
      <c r="BY77">
        <v>1</v>
      </c>
      <c r="BZ77">
        <v>1</v>
      </c>
      <c r="CB77">
        <v>2</v>
      </c>
      <c r="CF77">
        <v>3</v>
      </c>
    </row>
    <row r="78" spans="1:92" ht="12.75">
      <c r="A78" s="1" t="s">
        <v>93</v>
      </c>
      <c r="B78" s="30">
        <v>7.03</v>
      </c>
      <c r="C78" s="21">
        <v>1.21</v>
      </c>
      <c r="D78" s="39">
        <v>1.98</v>
      </c>
      <c r="E78" s="26">
        <v>1.85</v>
      </c>
      <c r="F78" s="39">
        <v>2.46</v>
      </c>
      <c r="G78" s="110">
        <v>4.337148409893993</v>
      </c>
      <c r="H78" s="113">
        <f t="shared" si="10"/>
        <v>7.115935557374381</v>
      </c>
      <c r="I78" s="86">
        <v>9.7</v>
      </c>
      <c r="J78" s="16">
        <v>6.87</v>
      </c>
      <c r="K78" s="16">
        <v>5.6</v>
      </c>
      <c r="L78" s="16">
        <v>10.15</v>
      </c>
      <c r="M78" s="16">
        <v>7.67</v>
      </c>
      <c r="N78" s="16">
        <v>6.09</v>
      </c>
      <c r="O78" s="16">
        <v>8.4</v>
      </c>
      <c r="P78" s="16">
        <v>5.06</v>
      </c>
      <c r="Q78" s="16">
        <v>5.678187627069416</v>
      </c>
      <c r="R78" s="16">
        <v>5.941167946674396</v>
      </c>
      <c r="S78" s="58">
        <f t="shared" si="7"/>
        <v>8.29260843005498</v>
      </c>
      <c r="T78" s="51">
        <f t="shared" si="8"/>
        <v>543</v>
      </c>
      <c r="U78" s="54">
        <f t="shared" si="9"/>
        <v>67</v>
      </c>
      <c r="V78" s="10">
        <v>4</v>
      </c>
      <c r="W78" s="10">
        <v>16</v>
      </c>
      <c r="X78" s="10">
        <v>1</v>
      </c>
      <c r="Y78" s="10">
        <v>6</v>
      </c>
      <c r="Z78" s="10">
        <v>9</v>
      </c>
      <c r="AA78" s="10">
        <v>9</v>
      </c>
      <c r="AB78" s="34">
        <v>12</v>
      </c>
      <c r="AC78" s="34">
        <v>3</v>
      </c>
      <c r="AD78" s="34"/>
      <c r="AE78" s="34"/>
      <c r="AF78" s="34">
        <v>2</v>
      </c>
      <c r="AG78" s="34">
        <v>25</v>
      </c>
      <c r="AH78" s="34">
        <v>10</v>
      </c>
      <c r="AI78" s="34"/>
      <c r="AJ78" s="34">
        <v>4</v>
      </c>
      <c r="AK78" s="34">
        <v>5</v>
      </c>
      <c r="AL78" s="34">
        <v>3</v>
      </c>
      <c r="AM78" s="34">
        <v>4</v>
      </c>
      <c r="AN78" s="34">
        <v>2</v>
      </c>
      <c r="AO78" s="34">
        <v>7</v>
      </c>
      <c r="AP78" s="34">
        <v>17</v>
      </c>
      <c r="AQ78" s="34">
        <v>16</v>
      </c>
      <c r="AR78" s="34">
        <v>11</v>
      </c>
      <c r="AS78" s="34">
        <v>14</v>
      </c>
      <c r="AT78" s="34">
        <v>13</v>
      </c>
      <c r="AU78" s="34">
        <v>4</v>
      </c>
      <c r="AV78" s="34">
        <v>18</v>
      </c>
      <c r="AW78" s="34">
        <v>6</v>
      </c>
      <c r="AX78" s="34">
        <v>5</v>
      </c>
      <c r="AY78" s="34">
        <v>6</v>
      </c>
      <c r="AZ78" s="34">
        <v>12</v>
      </c>
      <c r="BA78" s="34">
        <v>11</v>
      </c>
      <c r="BB78" s="34">
        <v>2</v>
      </c>
      <c r="BC78" s="34">
        <v>9</v>
      </c>
      <c r="BD78" s="34">
        <v>6</v>
      </c>
      <c r="BE78">
        <v>14</v>
      </c>
      <c r="BF78" s="34">
        <v>7</v>
      </c>
      <c r="BG78" s="34">
        <v>11</v>
      </c>
      <c r="BH78">
        <v>6</v>
      </c>
      <c r="BI78">
        <v>8</v>
      </c>
      <c r="BJ78">
        <v>24</v>
      </c>
      <c r="BK78">
        <v>1</v>
      </c>
      <c r="BL78">
        <v>16</v>
      </c>
      <c r="BM78">
        <v>2</v>
      </c>
      <c r="BN78">
        <v>4</v>
      </c>
      <c r="BO78">
        <v>1</v>
      </c>
      <c r="BP78">
        <v>1</v>
      </c>
      <c r="BQ78">
        <v>2</v>
      </c>
      <c r="BR78">
        <v>8</v>
      </c>
      <c r="BS78">
        <v>14</v>
      </c>
      <c r="BT78">
        <v>5</v>
      </c>
      <c r="BU78">
        <v>7</v>
      </c>
      <c r="BV78">
        <v>1</v>
      </c>
      <c r="BW78">
        <v>4</v>
      </c>
      <c r="BX78">
        <v>14</v>
      </c>
      <c r="BY78">
        <v>5</v>
      </c>
      <c r="BZ78">
        <v>6</v>
      </c>
      <c r="CA78">
        <v>6</v>
      </c>
      <c r="CB78">
        <v>8</v>
      </c>
      <c r="CC78">
        <v>6</v>
      </c>
      <c r="CD78">
        <v>14</v>
      </c>
      <c r="CE78">
        <v>9</v>
      </c>
      <c r="CF78">
        <v>25</v>
      </c>
      <c r="CH78">
        <v>5</v>
      </c>
      <c r="CI78">
        <v>2</v>
      </c>
      <c r="CJ78">
        <v>5</v>
      </c>
      <c r="CK78">
        <v>18</v>
      </c>
      <c r="CL78">
        <v>2</v>
      </c>
      <c r="CM78">
        <v>7</v>
      </c>
      <c r="CN78">
        <v>3</v>
      </c>
    </row>
    <row r="79" spans="1:92" ht="12.75">
      <c r="A79" s="1" t="s">
        <v>186</v>
      </c>
      <c r="B79" s="30">
        <v>0.07</v>
      </c>
      <c r="C79" s="71" t="s">
        <v>256</v>
      </c>
      <c r="D79" s="69" t="s">
        <v>256</v>
      </c>
      <c r="E79" s="75"/>
      <c r="F79" s="69" t="s">
        <v>256</v>
      </c>
      <c r="G79" s="95" t="s">
        <v>256</v>
      </c>
      <c r="H79" s="113">
        <f t="shared" si="10"/>
        <v>0.012391591959509562</v>
      </c>
      <c r="I79" s="86">
        <v>0.01</v>
      </c>
      <c r="J79" s="16"/>
      <c r="K79" s="16"/>
      <c r="L79" s="16"/>
      <c r="M79" s="16">
        <v>0.01</v>
      </c>
      <c r="N79" s="16"/>
      <c r="O79" s="16">
        <v>0.07503001200480193</v>
      </c>
      <c r="P79" s="16">
        <v>0.014363688595231256</v>
      </c>
      <c r="Q79" s="16">
        <v>0.014522218995062446</v>
      </c>
      <c r="R79" s="16"/>
      <c r="S79" s="105">
        <f>T79*10/$T$4</f>
        <v>0.09163103237629812</v>
      </c>
      <c r="T79" s="106">
        <v>6</v>
      </c>
      <c r="U79" s="107">
        <v>6</v>
      </c>
      <c r="V79" s="106"/>
      <c r="W79" s="106"/>
      <c r="X79" s="106"/>
      <c r="Y79" s="106"/>
      <c r="Z79" s="106"/>
      <c r="AA79" s="106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</row>
    <row r="80" spans="1:81" ht="12.75">
      <c r="A80" s="1" t="s">
        <v>94</v>
      </c>
      <c r="B80" s="30">
        <v>0.22</v>
      </c>
      <c r="C80" s="21">
        <v>0.06</v>
      </c>
      <c r="D80" s="39">
        <v>0.06</v>
      </c>
      <c r="E80" s="26">
        <v>0.04</v>
      </c>
      <c r="F80" s="39">
        <v>0.02</v>
      </c>
      <c r="G80" s="110">
        <v>0.0618339222614841</v>
      </c>
      <c r="H80" s="113">
        <f t="shared" si="10"/>
        <v>0.05571654212567563</v>
      </c>
      <c r="I80" s="86">
        <v>0.04</v>
      </c>
      <c r="J80" s="16">
        <v>0.02</v>
      </c>
      <c r="K80" s="16">
        <v>0.04</v>
      </c>
      <c r="L80" s="16">
        <v>0.09</v>
      </c>
      <c r="M80" s="16">
        <v>0.04</v>
      </c>
      <c r="N80" s="16">
        <v>0.13589008002415826</v>
      </c>
      <c r="O80" s="16">
        <v>0.09</v>
      </c>
      <c r="P80" s="16">
        <v>0.028727377190462512</v>
      </c>
      <c r="Q80" s="16">
        <v>0.04356665698518734</v>
      </c>
      <c r="R80" s="16">
        <v>0.028981307056948274</v>
      </c>
      <c r="S80" s="58">
        <f t="shared" si="7"/>
        <v>0.030543677458766037</v>
      </c>
      <c r="T80" s="51">
        <f t="shared" si="8"/>
        <v>2</v>
      </c>
      <c r="U80" s="54">
        <f t="shared" si="9"/>
        <v>2</v>
      </c>
      <c r="V80" s="10"/>
      <c r="W80" s="10">
        <v>1</v>
      </c>
      <c r="X80" s="10"/>
      <c r="Y80" s="10"/>
      <c r="Z80" s="10"/>
      <c r="AA80" s="10"/>
      <c r="CC80">
        <v>1</v>
      </c>
    </row>
    <row r="81" spans="1:48" ht="12.75">
      <c r="A81" s="1" t="s">
        <v>95</v>
      </c>
      <c r="B81" s="30">
        <v>0.03</v>
      </c>
      <c r="C81" s="21">
        <v>0.03</v>
      </c>
      <c r="D81" s="39">
        <v>0.04</v>
      </c>
      <c r="E81" s="26">
        <v>0.01</v>
      </c>
      <c r="F81" s="39">
        <v>0.03</v>
      </c>
      <c r="G81" s="110">
        <v>0.027778563015312136</v>
      </c>
      <c r="H81" s="113">
        <f t="shared" si="10"/>
        <v>0.012646519463861389</v>
      </c>
      <c r="I81" s="86"/>
      <c r="J81" s="16">
        <v>0.02</v>
      </c>
      <c r="K81" s="16"/>
      <c r="L81" s="16">
        <v>0.01839587932303164</v>
      </c>
      <c r="M81" s="16"/>
      <c r="N81" s="16"/>
      <c r="O81" s="16">
        <v>0.030012004801920768</v>
      </c>
      <c r="P81" s="16"/>
      <c r="Q81" s="16">
        <v>0.04356665698518734</v>
      </c>
      <c r="R81" s="16">
        <v>0.014490653528474137</v>
      </c>
      <c r="S81" s="58">
        <f t="shared" si="7"/>
        <v>0.030543677458766037</v>
      </c>
      <c r="T81" s="51">
        <f t="shared" si="8"/>
        <v>2</v>
      </c>
      <c r="U81" s="54">
        <f t="shared" si="9"/>
        <v>2</v>
      </c>
      <c r="V81" s="10"/>
      <c r="W81" s="10"/>
      <c r="X81" s="10"/>
      <c r="Y81" s="10"/>
      <c r="Z81" s="10"/>
      <c r="AA81" s="10"/>
      <c r="AB81">
        <v>1</v>
      </c>
      <c r="AV81">
        <v>1</v>
      </c>
    </row>
    <row r="82" spans="1:31" ht="12.75">
      <c r="A82" s="1" t="s">
        <v>190</v>
      </c>
      <c r="B82" s="30">
        <v>0.03</v>
      </c>
      <c r="C82" s="21">
        <v>0.03</v>
      </c>
      <c r="D82" s="39">
        <v>0.01</v>
      </c>
      <c r="E82" s="26">
        <v>0.01</v>
      </c>
      <c r="F82" s="39">
        <v>0.01</v>
      </c>
      <c r="G82" s="95" t="s">
        <v>256</v>
      </c>
      <c r="H82" s="113">
        <f t="shared" si="10"/>
        <v>0.002500600240096038</v>
      </c>
      <c r="I82" s="86"/>
      <c r="J82" s="16"/>
      <c r="K82" s="16">
        <v>0.01</v>
      </c>
      <c r="L82" s="16"/>
      <c r="M82" s="16"/>
      <c r="N82" s="16"/>
      <c r="O82" s="16">
        <v>0.015006002400960384</v>
      </c>
      <c r="P82" s="16"/>
      <c r="Q82" s="16"/>
      <c r="R82" s="16"/>
      <c r="S82" s="58">
        <f t="shared" si="7"/>
        <v>0.015271838729383019</v>
      </c>
      <c r="T82" s="51">
        <f t="shared" si="8"/>
        <v>1</v>
      </c>
      <c r="U82" s="54">
        <f t="shared" si="9"/>
        <v>1</v>
      </c>
      <c r="V82" s="10"/>
      <c r="W82" s="10"/>
      <c r="X82" s="10"/>
      <c r="Y82" s="10"/>
      <c r="Z82" s="10"/>
      <c r="AA82" s="10"/>
      <c r="AE82">
        <v>1</v>
      </c>
    </row>
    <row r="83" spans="1:27" ht="12.75">
      <c r="A83" s="1" t="s">
        <v>257</v>
      </c>
      <c r="B83" s="30">
        <v>1.33</v>
      </c>
      <c r="C83" s="73">
        <v>0.05</v>
      </c>
      <c r="D83" s="69" t="s">
        <v>256</v>
      </c>
      <c r="E83" s="26">
        <v>0.01</v>
      </c>
      <c r="F83" s="39">
        <v>0.03</v>
      </c>
      <c r="G83" s="95"/>
      <c r="H83" s="113">
        <f t="shared" si="10"/>
        <v>0</v>
      </c>
      <c r="I83" s="86"/>
      <c r="J83" s="16"/>
      <c r="K83" s="16"/>
      <c r="L83" s="16"/>
      <c r="M83" s="16"/>
      <c r="N83" s="16"/>
      <c r="O83" s="16"/>
      <c r="P83" s="16"/>
      <c r="Q83" s="16"/>
      <c r="R83" s="16"/>
      <c r="S83" s="58">
        <f>T83*10/$T$4</f>
        <v>0</v>
      </c>
      <c r="T83" s="51">
        <f>SUM(V83:CN83)</f>
        <v>0</v>
      </c>
      <c r="U83" s="54">
        <f>COUNTA(V83:CN83)</f>
        <v>0</v>
      </c>
      <c r="V83" s="10"/>
      <c r="W83" s="10"/>
      <c r="X83" s="10"/>
      <c r="Y83" s="10"/>
      <c r="Z83" s="10"/>
      <c r="AA83" s="10"/>
    </row>
    <row r="84" spans="1:27" ht="12.75">
      <c r="A84" s="1" t="s">
        <v>96</v>
      </c>
      <c r="B84" s="30"/>
      <c r="C84" s="21"/>
      <c r="D84" s="39"/>
      <c r="E84" s="26"/>
      <c r="F84" s="39"/>
      <c r="G84" s="110"/>
      <c r="H84" s="113">
        <f t="shared" si="10"/>
        <v>0.004001200480192077</v>
      </c>
      <c r="I84" s="86"/>
      <c r="J84" s="16"/>
      <c r="K84" s="16"/>
      <c r="L84" s="16"/>
      <c r="M84" s="16"/>
      <c r="N84" s="16">
        <v>0.01</v>
      </c>
      <c r="O84" s="16">
        <v>0.030012004801920768</v>
      </c>
      <c r="P84" s="16"/>
      <c r="Q84" s="16"/>
      <c r="R84" s="16"/>
      <c r="S84" s="58">
        <f t="shared" si="7"/>
        <v>0</v>
      </c>
      <c r="T84" s="51">
        <f t="shared" si="8"/>
        <v>0</v>
      </c>
      <c r="U84" s="54">
        <f t="shared" si="9"/>
        <v>0</v>
      </c>
      <c r="V84" s="10"/>
      <c r="W84" s="10"/>
      <c r="X84" s="10"/>
      <c r="Y84" s="10"/>
      <c r="Z84" s="10"/>
      <c r="AA84" s="10"/>
    </row>
    <row r="85" spans="1:27" ht="12.75">
      <c r="A85" s="1" t="s">
        <v>262</v>
      </c>
      <c r="B85" s="30"/>
      <c r="C85" s="21"/>
      <c r="D85" s="39"/>
      <c r="E85" s="26"/>
      <c r="F85" s="39"/>
      <c r="G85" s="110"/>
      <c r="H85" s="113">
        <f t="shared" si="10"/>
        <v>0.006</v>
      </c>
      <c r="I85" s="86"/>
      <c r="J85" s="16"/>
      <c r="K85" s="16">
        <v>0.01</v>
      </c>
      <c r="L85" s="16">
        <v>0.05</v>
      </c>
      <c r="M85" s="16"/>
      <c r="N85" s="16"/>
      <c r="O85" s="16"/>
      <c r="P85" s="16"/>
      <c r="Q85" s="16"/>
      <c r="R85" s="16"/>
      <c r="S85" s="58">
        <f>T85*10/$T$4</f>
        <v>0</v>
      </c>
      <c r="T85" s="51">
        <f>SUM(V85:CN85)</f>
        <v>0</v>
      </c>
      <c r="U85" s="54">
        <f>COUNTA(V85:CN85)</f>
        <v>0</v>
      </c>
      <c r="V85" s="10"/>
      <c r="W85" s="10"/>
      <c r="X85" s="10"/>
      <c r="Y85" s="10"/>
      <c r="Z85" s="10"/>
      <c r="AA85" s="10"/>
    </row>
    <row r="86" spans="1:67" ht="12.75">
      <c r="A86" s="1" t="s">
        <v>97</v>
      </c>
      <c r="B86" s="30"/>
      <c r="C86" s="21"/>
      <c r="D86" s="39"/>
      <c r="E86" s="70" t="s">
        <v>256</v>
      </c>
      <c r="F86" s="69" t="s">
        <v>256</v>
      </c>
      <c r="G86" s="110">
        <v>0.011472320376914018</v>
      </c>
      <c r="H86" s="113">
        <f t="shared" si="10"/>
        <v>0.0074248235952009325</v>
      </c>
      <c r="I86" s="86"/>
      <c r="J86" s="16"/>
      <c r="K86" s="16"/>
      <c r="L86" s="16"/>
      <c r="M86" s="16"/>
      <c r="N86" s="16">
        <v>0.030197795560924053</v>
      </c>
      <c r="O86" s="16">
        <v>0.015006002400960384</v>
      </c>
      <c r="P86" s="16"/>
      <c r="Q86" s="16">
        <v>0.02904443799012489</v>
      </c>
      <c r="R86" s="16"/>
      <c r="S86" s="58">
        <f t="shared" si="7"/>
        <v>0.030543677458766037</v>
      </c>
      <c r="T86" s="51">
        <f t="shared" si="8"/>
        <v>2</v>
      </c>
      <c r="U86" s="54">
        <f t="shared" si="9"/>
        <v>2</v>
      </c>
      <c r="V86" s="10"/>
      <c r="W86" s="10"/>
      <c r="X86" s="10"/>
      <c r="Y86" s="10"/>
      <c r="Z86" s="10"/>
      <c r="AA86" s="10"/>
      <c r="AE86">
        <v>1</v>
      </c>
      <c r="BO86">
        <v>1</v>
      </c>
    </row>
    <row r="87" spans="1:27" ht="12.75">
      <c r="A87" s="1" t="s">
        <v>98</v>
      </c>
      <c r="B87" s="30"/>
      <c r="C87" s="21"/>
      <c r="D87" s="39"/>
      <c r="E87" s="26"/>
      <c r="F87" s="39"/>
      <c r="G87" s="110">
        <v>0.01</v>
      </c>
      <c r="H87" s="113">
        <f t="shared" si="10"/>
        <v>0</v>
      </c>
      <c r="I87" s="86"/>
      <c r="J87" s="16"/>
      <c r="K87" s="16"/>
      <c r="L87" s="16"/>
      <c r="M87" s="16"/>
      <c r="N87" s="16"/>
      <c r="O87" s="16"/>
      <c r="P87" s="16"/>
      <c r="Q87" s="16"/>
      <c r="R87" s="16"/>
      <c r="S87" s="58">
        <f t="shared" si="7"/>
        <v>0</v>
      </c>
      <c r="T87" s="51">
        <f t="shared" si="8"/>
        <v>0</v>
      </c>
      <c r="U87" s="54">
        <f t="shared" si="9"/>
        <v>0</v>
      </c>
      <c r="V87" s="10"/>
      <c r="W87" s="10"/>
      <c r="X87" s="10"/>
      <c r="Y87" s="10"/>
      <c r="Z87" s="10"/>
      <c r="AA87" s="10"/>
    </row>
    <row r="88" spans="1:81" ht="12.75">
      <c r="A88" s="1" t="s">
        <v>99</v>
      </c>
      <c r="B88" s="30">
        <v>1.01</v>
      </c>
      <c r="C88" s="21">
        <v>0.89</v>
      </c>
      <c r="D88" s="39">
        <v>3.36</v>
      </c>
      <c r="E88" s="26">
        <v>1.54</v>
      </c>
      <c r="F88" s="39">
        <v>16.77</v>
      </c>
      <c r="G88" s="110">
        <v>9.93325441696113</v>
      </c>
      <c r="H88" s="113">
        <f t="shared" si="10"/>
        <v>5.396419321886168</v>
      </c>
      <c r="I88" s="86">
        <v>0.63</v>
      </c>
      <c r="J88" s="16">
        <v>6.91</v>
      </c>
      <c r="K88" s="16">
        <v>1.22</v>
      </c>
      <c r="L88" s="16">
        <v>3.25</v>
      </c>
      <c r="M88" s="16">
        <v>1.19</v>
      </c>
      <c r="N88" s="16">
        <v>32.96</v>
      </c>
      <c r="O88" s="16">
        <v>0.8253301320528211</v>
      </c>
      <c r="P88" s="16">
        <v>4.44</v>
      </c>
      <c r="Q88" s="16">
        <v>1.3796108045309323</v>
      </c>
      <c r="R88" s="16">
        <v>1.159252282277931</v>
      </c>
      <c r="S88" s="58">
        <f t="shared" si="7"/>
        <v>14.111178985949909</v>
      </c>
      <c r="T88" s="51">
        <f t="shared" si="8"/>
        <v>924</v>
      </c>
      <c r="U88" s="54">
        <f t="shared" si="9"/>
        <v>29</v>
      </c>
      <c r="V88" s="10">
        <v>1</v>
      </c>
      <c r="W88" s="10">
        <v>1</v>
      </c>
      <c r="X88" s="10">
        <v>14</v>
      </c>
      <c r="Y88" s="10">
        <v>1</v>
      </c>
      <c r="Z88" s="10">
        <v>6</v>
      </c>
      <c r="AA88" s="10"/>
      <c r="AC88" s="34">
        <v>44</v>
      </c>
      <c r="AD88" s="34"/>
      <c r="AE88" s="34">
        <v>42</v>
      </c>
      <c r="AK88">
        <v>31</v>
      </c>
      <c r="AL88">
        <v>51</v>
      </c>
      <c r="AQ88">
        <v>1</v>
      </c>
      <c r="AT88">
        <v>7</v>
      </c>
      <c r="AU88">
        <v>15</v>
      </c>
      <c r="AW88">
        <v>10</v>
      </c>
      <c r="AX88">
        <v>21</v>
      </c>
      <c r="BB88">
        <v>1</v>
      </c>
      <c r="BC88">
        <v>50</v>
      </c>
      <c r="BG88">
        <v>3</v>
      </c>
      <c r="BI88">
        <v>1</v>
      </c>
      <c r="BJ88">
        <v>5</v>
      </c>
      <c r="BM88">
        <v>25</v>
      </c>
      <c r="BQ88">
        <v>16</v>
      </c>
      <c r="BS88">
        <v>8</v>
      </c>
      <c r="BV88">
        <v>39</v>
      </c>
      <c r="BW88">
        <v>150</v>
      </c>
      <c r="BX88">
        <v>278</v>
      </c>
      <c r="BY88">
        <v>50</v>
      </c>
      <c r="BZ88">
        <v>34</v>
      </c>
      <c r="CA88">
        <v>7</v>
      </c>
      <c r="CC88">
        <v>12</v>
      </c>
    </row>
    <row r="89" spans="1:53" ht="12.75">
      <c r="A89" s="1" t="s">
        <v>100</v>
      </c>
      <c r="B89" s="30"/>
      <c r="C89" s="21">
        <v>0.03</v>
      </c>
      <c r="D89" s="39">
        <v>0.05</v>
      </c>
      <c r="E89" s="26">
        <v>0.05</v>
      </c>
      <c r="F89" s="39">
        <v>0.13</v>
      </c>
      <c r="G89" s="110">
        <v>0.06894464075382804</v>
      </c>
      <c r="H89" s="113">
        <f t="shared" si="10"/>
        <v>0.05647550015125251</v>
      </c>
      <c r="I89" s="86">
        <v>0.11</v>
      </c>
      <c r="J89" s="16">
        <v>0.13</v>
      </c>
      <c r="K89" s="16"/>
      <c r="L89" s="16">
        <v>0.08</v>
      </c>
      <c r="M89" s="16">
        <v>0.01</v>
      </c>
      <c r="N89" s="16">
        <v>0.030197795560924053</v>
      </c>
      <c r="O89" s="16">
        <v>0.06</v>
      </c>
      <c r="P89" s="16">
        <v>0.04309106578569377</v>
      </c>
      <c r="Q89" s="16">
        <v>0.014522218995062446</v>
      </c>
      <c r="R89" s="16">
        <v>0.08694392117084482</v>
      </c>
      <c r="S89" s="58">
        <f t="shared" si="7"/>
        <v>0.015271838729383019</v>
      </c>
      <c r="T89" s="51">
        <f t="shared" si="8"/>
        <v>1</v>
      </c>
      <c r="U89" s="54">
        <f t="shared" si="9"/>
        <v>1</v>
      </c>
      <c r="V89" s="10"/>
      <c r="W89" s="10"/>
      <c r="X89" s="10"/>
      <c r="Y89" s="10"/>
      <c r="Z89" s="10"/>
      <c r="AA89" s="10"/>
      <c r="BA89">
        <v>1</v>
      </c>
    </row>
    <row r="90" spans="1:83" ht="12.75">
      <c r="A90" s="1" t="s">
        <v>101</v>
      </c>
      <c r="B90" s="30">
        <v>0.12</v>
      </c>
      <c r="C90" s="21">
        <v>0.01</v>
      </c>
      <c r="D90" s="39">
        <v>0.01</v>
      </c>
      <c r="E90" s="26"/>
      <c r="F90" s="39">
        <v>0.01</v>
      </c>
      <c r="G90" s="110">
        <v>0.028889281507656066</v>
      </c>
      <c r="H90" s="113">
        <f t="shared" si="10"/>
        <v>0.11443489999698578</v>
      </c>
      <c r="I90" s="86">
        <v>0.030656039239730228</v>
      </c>
      <c r="J90" s="16"/>
      <c r="K90" s="16">
        <v>0.04</v>
      </c>
      <c r="L90" s="16">
        <v>0.03</v>
      </c>
      <c r="M90" s="16">
        <v>0.15</v>
      </c>
      <c r="N90" s="16">
        <v>0.10569228446323418</v>
      </c>
      <c r="O90" s="16">
        <v>0.16506602641056423</v>
      </c>
      <c r="P90" s="16">
        <v>0.11490950876185005</v>
      </c>
      <c r="Q90" s="16">
        <v>0.392099912866686</v>
      </c>
      <c r="R90" s="16">
        <v>0.1159252282277931</v>
      </c>
      <c r="S90" s="58">
        <f t="shared" si="7"/>
        <v>0.29016493585827735</v>
      </c>
      <c r="T90" s="51">
        <f t="shared" si="8"/>
        <v>19</v>
      </c>
      <c r="U90" s="54">
        <f t="shared" si="9"/>
        <v>12</v>
      </c>
      <c r="V90" s="10"/>
      <c r="W90" s="10"/>
      <c r="X90" s="10"/>
      <c r="Y90" s="10"/>
      <c r="Z90" s="10"/>
      <c r="AA90" s="10"/>
      <c r="AB90">
        <v>1</v>
      </c>
      <c r="AE90">
        <v>8</v>
      </c>
      <c r="AK90">
        <v>1</v>
      </c>
      <c r="AU90">
        <v>1</v>
      </c>
      <c r="AX90">
        <v>1</v>
      </c>
      <c r="AY90">
        <v>1</v>
      </c>
      <c r="BB90">
        <v>1</v>
      </c>
      <c r="BD90">
        <v>1</v>
      </c>
      <c r="BE90">
        <v>1</v>
      </c>
      <c r="BO90">
        <v>1</v>
      </c>
      <c r="CB90">
        <v>1</v>
      </c>
      <c r="CE90">
        <v>1</v>
      </c>
    </row>
    <row r="91" spans="1:31" ht="12.75">
      <c r="A91" s="1" t="s">
        <v>102</v>
      </c>
      <c r="B91" s="30"/>
      <c r="C91" s="71" t="s">
        <v>256</v>
      </c>
      <c r="D91" s="39">
        <v>0.01</v>
      </c>
      <c r="E91" s="26">
        <v>0.02</v>
      </c>
      <c r="F91" s="39">
        <v>0.01</v>
      </c>
      <c r="G91" s="110">
        <v>0.005</v>
      </c>
      <c r="H91" s="113">
        <f t="shared" si="10"/>
        <v>0.014949665592943454</v>
      </c>
      <c r="I91" s="86">
        <v>0.01</v>
      </c>
      <c r="J91" s="16"/>
      <c r="K91" s="16"/>
      <c r="L91" s="16"/>
      <c r="M91" s="16">
        <v>0.04</v>
      </c>
      <c r="N91" s="16">
        <v>0.07</v>
      </c>
      <c r="O91" s="16">
        <v>0.015006002400960384</v>
      </c>
      <c r="P91" s="16"/>
      <c r="Q91" s="16"/>
      <c r="R91" s="16">
        <v>0.014490653528474137</v>
      </c>
      <c r="S91" s="58">
        <f t="shared" si="7"/>
        <v>0.030543677458766037</v>
      </c>
      <c r="T91" s="51">
        <f t="shared" si="8"/>
        <v>2</v>
      </c>
      <c r="U91" s="54">
        <f t="shared" si="9"/>
        <v>1</v>
      </c>
      <c r="V91" s="10"/>
      <c r="W91" s="10"/>
      <c r="X91" s="10"/>
      <c r="Y91" s="10"/>
      <c r="Z91" s="10"/>
      <c r="AA91" s="10"/>
      <c r="AE91">
        <v>2</v>
      </c>
    </row>
    <row r="92" spans="1:27" ht="12.75">
      <c r="A92" s="94" t="s">
        <v>340</v>
      </c>
      <c r="B92" s="30"/>
      <c r="C92" s="71"/>
      <c r="D92" s="39"/>
      <c r="E92" s="26"/>
      <c r="F92" s="39"/>
      <c r="G92" s="110"/>
      <c r="H92" s="113">
        <f t="shared" si="10"/>
        <v>0.004309106578569377</v>
      </c>
      <c r="I92" s="86"/>
      <c r="J92" s="16"/>
      <c r="K92" s="16"/>
      <c r="L92" s="16"/>
      <c r="M92" s="16"/>
      <c r="N92" s="16"/>
      <c r="O92" s="16"/>
      <c r="P92" s="16">
        <v>0.04309106578569377</v>
      </c>
      <c r="Q92" s="16"/>
      <c r="R92" s="16"/>
      <c r="S92" s="58">
        <f>T92*10/$T$4</f>
        <v>0</v>
      </c>
      <c r="T92" s="51">
        <f>SUM(V92:CN92)</f>
        <v>0</v>
      </c>
      <c r="U92" s="54">
        <f>COUNTA(V92:CN92)</f>
        <v>0</v>
      </c>
      <c r="V92" s="10"/>
      <c r="W92" s="10"/>
      <c r="X92" s="10"/>
      <c r="Y92" s="10"/>
      <c r="Z92" s="10"/>
      <c r="AA92" s="10"/>
    </row>
    <row r="93" spans="1:75" ht="12.75">
      <c r="A93" s="1" t="s">
        <v>103</v>
      </c>
      <c r="B93" s="30"/>
      <c r="C93" s="71" t="s">
        <v>256</v>
      </c>
      <c r="D93" s="74"/>
      <c r="E93" s="70" t="s">
        <v>256</v>
      </c>
      <c r="F93" s="39">
        <v>0.02</v>
      </c>
      <c r="G93" s="110">
        <v>0.02594464075382803</v>
      </c>
      <c r="H93" s="113">
        <f t="shared" si="10"/>
        <v>0.06272586588270809</v>
      </c>
      <c r="I93" s="86">
        <v>0.01</v>
      </c>
      <c r="J93" s="16"/>
      <c r="K93" s="16">
        <v>0.03788596325061565</v>
      </c>
      <c r="L93" s="16">
        <v>0.01839587932303164</v>
      </c>
      <c r="M93" s="16">
        <v>0.09</v>
      </c>
      <c r="N93" s="16">
        <v>0.18</v>
      </c>
      <c r="O93" s="16">
        <v>0.045018007202881155</v>
      </c>
      <c r="P93" s="16">
        <v>0.07181844297615628</v>
      </c>
      <c r="Q93" s="16">
        <v>0.11617775196049956</v>
      </c>
      <c r="R93" s="16">
        <v>0.05796261411389655</v>
      </c>
      <c r="S93" s="58">
        <f t="shared" si="7"/>
        <v>0.1527183872938302</v>
      </c>
      <c r="T93" s="51">
        <f t="shared" si="8"/>
        <v>10</v>
      </c>
      <c r="U93" s="54">
        <f t="shared" si="9"/>
        <v>4</v>
      </c>
      <c r="V93" s="10"/>
      <c r="W93" s="10"/>
      <c r="X93" s="10"/>
      <c r="Y93" s="10"/>
      <c r="Z93" s="10"/>
      <c r="AA93" s="10"/>
      <c r="AE93">
        <v>7</v>
      </c>
      <c r="AH93">
        <v>1</v>
      </c>
      <c r="BI93">
        <v>1</v>
      </c>
      <c r="BW93">
        <v>1</v>
      </c>
    </row>
    <row r="94" spans="1:89" ht="12.75">
      <c r="A94" s="1" t="s">
        <v>104</v>
      </c>
      <c r="B94" s="30">
        <v>0.47</v>
      </c>
      <c r="C94" s="21">
        <v>0.83</v>
      </c>
      <c r="D94" s="39">
        <v>0.49</v>
      </c>
      <c r="E94" s="26">
        <v>0.64</v>
      </c>
      <c r="F94" s="39">
        <v>1.35</v>
      </c>
      <c r="G94" s="110">
        <v>3.0427844522968197</v>
      </c>
      <c r="H94" s="113">
        <f t="shared" si="10"/>
        <v>7.998779608775924</v>
      </c>
      <c r="I94" s="86">
        <v>5.43</v>
      </c>
      <c r="J94" s="16">
        <v>3.31</v>
      </c>
      <c r="K94" s="16">
        <v>4.99</v>
      </c>
      <c r="L94" s="16">
        <v>6.92</v>
      </c>
      <c r="M94" s="16">
        <v>2.32</v>
      </c>
      <c r="N94" s="16">
        <v>24.32</v>
      </c>
      <c r="O94" s="16">
        <v>8.62</v>
      </c>
      <c r="P94" s="16">
        <v>7.19</v>
      </c>
      <c r="Q94" s="16">
        <v>9.512053441765902</v>
      </c>
      <c r="R94" s="16">
        <v>7.375742645993335</v>
      </c>
      <c r="S94" s="58">
        <f t="shared" si="7"/>
        <v>9.254734270006109</v>
      </c>
      <c r="T94" s="51">
        <f t="shared" si="8"/>
        <v>606</v>
      </c>
      <c r="U94" s="54">
        <f t="shared" si="9"/>
        <v>58</v>
      </c>
      <c r="V94" s="10">
        <v>2</v>
      </c>
      <c r="W94" s="10">
        <v>9</v>
      </c>
      <c r="X94" s="10">
        <v>6</v>
      </c>
      <c r="Y94" s="10">
        <v>1</v>
      </c>
      <c r="Z94" s="10">
        <v>2</v>
      </c>
      <c r="AA94" s="10">
        <v>9</v>
      </c>
      <c r="AB94" s="34">
        <v>34</v>
      </c>
      <c r="AC94" s="34">
        <v>14</v>
      </c>
      <c r="AD94" s="34"/>
      <c r="AE94" s="34">
        <v>14</v>
      </c>
      <c r="AF94" s="34"/>
      <c r="AG94">
        <v>1</v>
      </c>
      <c r="AH94" s="34">
        <v>2</v>
      </c>
      <c r="AI94" s="34"/>
      <c r="AJ94" s="34"/>
      <c r="AK94">
        <v>41</v>
      </c>
      <c r="AL94" s="34">
        <v>5</v>
      </c>
      <c r="AM94">
        <v>1</v>
      </c>
      <c r="AN94">
        <v>7</v>
      </c>
      <c r="AP94">
        <v>1</v>
      </c>
      <c r="AQ94">
        <v>8</v>
      </c>
      <c r="AR94">
        <v>6</v>
      </c>
      <c r="AS94">
        <v>1</v>
      </c>
      <c r="AT94">
        <v>2</v>
      </c>
      <c r="AU94">
        <v>9</v>
      </c>
      <c r="AV94">
        <v>9</v>
      </c>
      <c r="AW94">
        <v>10</v>
      </c>
      <c r="AX94">
        <v>6</v>
      </c>
      <c r="AZ94">
        <v>3</v>
      </c>
      <c r="BA94">
        <v>2</v>
      </c>
      <c r="BC94">
        <v>1</v>
      </c>
      <c r="BD94">
        <v>1</v>
      </c>
      <c r="BE94">
        <v>22</v>
      </c>
      <c r="BG94">
        <v>42</v>
      </c>
      <c r="BH94">
        <v>24</v>
      </c>
      <c r="BI94">
        <v>16</v>
      </c>
      <c r="BJ94">
        <v>5</v>
      </c>
      <c r="BK94">
        <v>1</v>
      </c>
      <c r="BL94">
        <v>8</v>
      </c>
      <c r="BM94">
        <v>1</v>
      </c>
      <c r="BP94">
        <v>10</v>
      </c>
      <c r="BQ94">
        <v>8</v>
      </c>
      <c r="BR94">
        <v>19</v>
      </c>
      <c r="BS94">
        <v>3</v>
      </c>
      <c r="BT94">
        <v>2</v>
      </c>
      <c r="BU94">
        <v>3</v>
      </c>
      <c r="BV94">
        <v>5</v>
      </c>
      <c r="BW94">
        <v>27</v>
      </c>
      <c r="BX94">
        <v>16</v>
      </c>
      <c r="BY94">
        <v>41</v>
      </c>
      <c r="BZ94">
        <v>32</v>
      </c>
      <c r="CA94">
        <v>44</v>
      </c>
      <c r="CB94">
        <v>13</v>
      </c>
      <c r="CC94">
        <v>8</v>
      </c>
      <c r="CD94">
        <v>19</v>
      </c>
      <c r="CE94">
        <v>5</v>
      </c>
      <c r="CF94">
        <v>10</v>
      </c>
      <c r="CG94">
        <v>6</v>
      </c>
      <c r="CH94">
        <v>3</v>
      </c>
      <c r="CI94">
        <v>3</v>
      </c>
      <c r="CJ94">
        <v>1</v>
      </c>
      <c r="CK94">
        <v>2</v>
      </c>
    </row>
    <row r="95" spans="1:91" ht="12.75">
      <c r="A95" s="1" t="s">
        <v>105</v>
      </c>
      <c r="B95" s="30">
        <v>52.09</v>
      </c>
      <c r="C95" s="21">
        <v>25.73</v>
      </c>
      <c r="D95" s="39">
        <v>5.86</v>
      </c>
      <c r="E95" s="26">
        <v>57.54</v>
      </c>
      <c r="F95" s="39">
        <v>45.23</v>
      </c>
      <c r="G95" s="110">
        <v>29.827500588928153</v>
      </c>
      <c r="H95" s="113">
        <f t="shared" si="10"/>
        <v>97.6479252560475</v>
      </c>
      <c r="I95" s="86">
        <v>3.46</v>
      </c>
      <c r="J95" s="16">
        <v>0.57</v>
      </c>
      <c r="K95" s="16">
        <v>5.5</v>
      </c>
      <c r="L95" s="16">
        <v>0.85</v>
      </c>
      <c r="M95" s="16">
        <v>1.61</v>
      </c>
      <c r="N95" s="16">
        <v>935.33</v>
      </c>
      <c r="O95" s="16">
        <v>1.93</v>
      </c>
      <c r="P95" s="16">
        <v>2.34</v>
      </c>
      <c r="Q95" s="16">
        <v>24.04879465582341</v>
      </c>
      <c r="R95" s="16">
        <v>0.8404579046514999</v>
      </c>
      <c r="S95" s="58">
        <f t="shared" si="7"/>
        <v>46.99144777031155</v>
      </c>
      <c r="T95" s="51">
        <f t="shared" si="8"/>
        <v>3077</v>
      </c>
      <c r="U95" s="54">
        <f t="shared" si="9"/>
        <v>54</v>
      </c>
      <c r="V95" s="10"/>
      <c r="W95" s="10">
        <v>12</v>
      </c>
      <c r="X95" s="10">
        <v>4</v>
      </c>
      <c r="Y95" s="10">
        <v>57</v>
      </c>
      <c r="Z95" s="10">
        <v>66</v>
      </c>
      <c r="AA95" s="10">
        <v>43</v>
      </c>
      <c r="AB95">
        <v>4</v>
      </c>
      <c r="AC95" s="34">
        <v>116</v>
      </c>
      <c r="AD95" s="34"/>
      <c r="AE95" s="34">
        <v>350</v>
      </c>
      <c r="AG95">
        <v>2</v>
      </c>
      <c r="AH95" s="34">
        <v>2</v>
      </c>
      <c r="AI95" s="34"/>
      <c r="AK95">
        <v>76</v>
      </c>
      <c r="AL95">
        <v>33</v>
      </c>
      <c r="AM95">
        <v>2</v>
      </c>
      <c r="AP95">
        <v>1</v>
      </c>
      <c r="AQ95">
        <v>1</v>
      </c>
      <c r="AR95">
        <v>14</v>
      </c>
      <c r="AS95">
        <v>20</v>
      </c>
      <c r="AT95">
        <v>98</v>
      </c>
      <c r="AU95">
        <v>185</v>
      </c>
      <c r="AV95">
        <v>27</v>
      </c>
      <c r="AW95">
        <v>167</v>
      </c>
      <c r="AX95">
        <v>131</v>
      </c>
      <c r="AY95">
        <v>3</v>
      </c>
      <c r="BA95">
        <v>5</v>
      </c>
      <c r="BB95">
        <v>100</v>
      </c>
      <c r="BC95">
        <v>210</v>
      </c>
      <c r="BD95">
        <v>9</v>
      </c>
      <c r="BE95">
        <v>21</v>
      </c>
      <c r="BF95">
        <v>1</v>
      </c>
      <c r="BG95">
        <v>39</v>
      </c>
      <c r="BH95">
        <v>17</v>
      </c>
      <c r="BJ95">
        <v>3</v>
      </c>
      <c r="BL95">
        <v>134</v>
      </c>
      <c r="BP95">
        <v>92</v>
      </c>
      <c r="BQ95">
        <v>87</v>
      </c>
      <c r="BR95">
        <v>6</v>
      </c>
      <c r="BT95">
        <v>2</v>
      </c>
      <c r="BV95">
        <v>94</v>
      </c>
      <c r="BW95">
        <v>544</v>
      </c>
      <c r="BX95">
        <v>5</v>
      </c>
      <c r="BY95">
        <v>32</v>
      </c>
      <c r="BZ95">
        <v>63</v>
      </c>
      <c r="CA95">
        <v>2</v>
      </c>
      <c r="CB95">
        <v>25</v>
      </c>
      <c r="CC95">
        <v>21</v>
      </c>
      <c r="CD95">
        <v>10</v>
      </c>
      <c r="CF95">
        <v>7</v>
      </c>
      <c r="CG95">
        <v>87</v>
      </c>
      <c r="CH95">
        <v>9</v>
      </c>
      <c r="CI95">
        <v>9</v>
      </c>
      <c r="CJ95">
        <v>2</v>
      </c>
      <c r="CK95">
        <v>1</v>
      </c>
      <c r="CL95">
        <v>24</v>
      </c>
      <c r="CM95">
        <v>2</v>
      </c>
    </row>
    <row r="96" spans="1:27" ht="12.75">
      <c r="A96" s="1" t="s">
        <v>106</v>
      </c>
      <c r="B96" s="30"/>
      <c r="C96" s="71" t="s">
        <v>256</v>
      </c>
      <c r="D96" s="74"/>
      <c r="E96" s="75"/>
      <c r="F96" s="69" t="s">
        <v>256</v>
      </c>
      <c r="G96" s="95" t="s">
        <v>256</v>
      </c>
      <c r="H96" s="113">
        <f t="shared" si="10"/>
        <v>0.007793034558041858</v>
      </c>
      <c r="I96" s="86"/>
      <c r="J96" s="16"/>
      <c r="K96" s="16">
        <v>0.01</v>
      </c>
      <c r="L96" s="16"/>
      <c r="M96" s="16"/>
      <c r="N96" s="16">
        <v>0.01</v>
      </c>
      <c r="O96" s="16"/>
      <c r="P96" s="16">
        <v>0.014363688595231256</v>
      </c>
      <c r="Q96" s="16">
        <v>0.04356665698518734</v>
      </c>
      <c r="R96" s="16"/>
      <c r="S96" s="58">
        <f t="shared" si="7"/>
        <v>0</v>
      </c>
      <c r="T96" s="51">
        <f t="shared" si="8"/>
        <v>0</v>
      </c>
      <c r="U96" s="54">
        <f t="shared" si="9"/>
        <v>0</v>
      </c>
      <c r="V96" s="10"/>
      <c r="W96" s="10"/>
      <c r="X96" s="10"/>
      <c r="Y96" s="10"/>
      <c r="Z96" s="10"/>
      <c r="AA96" s="10"/>
    </row>
    <row r="97" spans="1:37" ht="12.75">
      <c r="A97" s="1" t="s">
        <v>107</v>
      </c>
      <c r="B97" s="30">
        <v>0.06</v>
      </c>
      <c r="C97" s="21">
        <v>0.01</v>
      </c>
      <c r="D97" s="39">
        <v>0.01</v>
      </c>
      <c r="E97" s="26">
        <v>0.01</v>
      </c>
      <c r="F97" s="39">
        <v>0.01</v>
      </c>
      <c r="G97" s="110">
        <v>0.007472320376914017</v>
      </c>
      <c r="H97" s="113">
        <f t="shared" si="10"/>
        <v>0.12290444379901248</v>
      </c>
      <c r="I97" s="86"/>
      <c r="J97" s="16"/>
      <c r="K97" s="16">
        <v>0.01</v>
      </c>
      <c r="L97" s="16"/>
      <c r="M97" s="16"/>
      <c r="N97" s="16">
        <v>1.19</v>
      </c>
      <c r="O97" s="16"/>
      <c r="P97" s="16"/>
      <c r="Q97" s="16">
        <v>0.02904443799012489</v>
      </c>
      <c r="R97" s="16"/>
      <c r="S97" s="58">
        <f t="shared" si="7"/>
        <v>0.030543677458766037</v>
      </c>
      <c r="T97" s="51">
        <f t="shared" si="8"/>
        <v>2</v>
      </c>
      <c r="U97" s="54">
        <f t="shared" si="9"/>
        <v>2</v>
      </c>
      <c r="V97" s="10"/>
      <c r="W97" s="10"/>
      <c r="X97" s="10"/>
      <c r="Y97" s="10"/>
      <c r="Z97" s="10"/>
      <c r="AA97" s="10"/>
      <c r="AG97">
        <v>1</v>
      </c>
      <c r="AK97">
        <v>1</v>
      </c>
    </row>
    <row r="98" spans="1:27" ht="12.75">
      <c r="A98" s="1" t="s">
        <v>108</v>
      </c>
      <c r="B98" s="30"/>
      <c r="C98" s="71" t="s">
        <v>256</v>
      </c>
      <c r="D98" s="74"/>
      <c r="E98" s="75"/>
      <c r="F98" s="69" t="s">
        <v>256</v>
      </c>
      <c r="G98" s="95" t="s">
        <v>256</v>
      </c>
      <c r="H98" s="113">
        <f t="shared" si="10"/>
        <v>0.02134081265853562</v>
      </c>
      <c r="I98" s="86"/>
      <c r="J98" s="16"/>
      <c r="K98" s="16">
        <v>0.01</v>
      </c>
      <c r="L98" s="16"/>
      <c r="M98" s="16"/>
      <c r="N98" s="16">
        <v>0.16</v>
      </c>
      <c r="O98" s="16"/>
      <c r="P98" s="16">
        <v>0.014363688595231256</v>
      </c>
      <c r="Q98" s="16">
        <v>0.02904443799012489</v>
      </c>
      <c r="R98" s="16"/>
      <c r="S98" s="58">
        <f t="shared" si="7"/>
        <v>0</v>
      </c>
      <c r="T98" s="51">
        <f t="shared" si="8"/>
        <v>0</v>
      </c>
      <c r="U98" s="54">
        <f t="shared" si="9"/>
        <v>0</v>
      </c>
      <c r="V98" s="10"/>
      <c r="W98" s="10"/>
      <c r="X98" s="10"/>
      <c r="Y98" s="10"/>
      <c r="Z98" s="10"/>
      <c r="AA98" s="10"/>
    </row>
    <row r="99" spans="1:31" ht="12.75">
      <c r="A99" s="1" t="s">
        <v>109</v>
      </c>
      <c r="B99" s="30"/>
      <c r="C99" s="21"/>
      <c r="D99" s="69" t="s">
        <v>256</v>
      </c>
      <c r="E99" s="75"/>
      <c r="F99" s="69" t="s">
        <v>256</v>
      </c>
      <c r="G99" s="95" t="s">
        <v>256</v>
      </c>
      <c r="H99" s="113">
        <f t="shared" si="10"/>
        <v>0.001</v>
      </c>
      <c r="I99" s="86"/>
      <c r="J99" s="16"/>
      <c r="K99" s="16">
        <v>0.01</v>
      </c>
      <c r="L99" s="16"/>
      <c r="M99" s="16"/>
      <c r="N99" s="16"/>
      <c r="O99" s="16"/>
      <c r="P99" s="16"/>
      <c r="Q99" s="16"/>
      <c r="R99" s="16"/>
      <c r="S99" s="58">
        <f t="shared" si="7"/>
        <v>0.015271838729383019</v>
      </c>
      <c r="T99" s="51">
        <f t="shared" si="8"/>
        <v>1</v>
      </c>
      <c r="U99" s="54">
        <f t="shared" si="9"/>
        <v>1</v>
      </c>
      <c r="V99" s="10"/>
      <c r="W99" s="10"/>
      <c r="X99" s="10"/>
      <c r="Y99" s="10"/>
      <c r="Z99" s="10"/>
      <c r="AA99" s="10"/>
      <c r="AE99">
        <v>1</v>
      </c>
    </row>
    <row r="100" spans="1:90" ht="12.75">
      <c r="A100" s="1" t="s">
        <v>110</v>
      </c>
      <c r="B100" s="31">
        <v>7.2</v>
      </c>
      <c r="C100" s="21">
        <v>8.25</v>
      </c>
      <c r="D100" s="40">
        <v>11.19</v>
      </c>
      <c r="E100" s="26">
        <v>9.69</v>
      </c>
      <c r="F100" s="39">
        <v>11.59</v>
      </c>
      <c r="G100" s="110">
        <v>6.326455830388693</v>
      </c>
      <c r="H100" s="113">
        <f t="shared" si="10"/>
        <v>5.339718380945771</v>
      </c>
      <c r="I100" s="86">
        <v>2.99</v>
      </c>
      <c r="J100" s="16">
        <v>4.95</v>
      </c>
      <c r="K100" s="16">
        <v>2.88</v>
      </c>
      <c r="L100" s="16">
        <v>4.12</v>
      </c>
      <c r="M100" s="16">
        <v>8.1</v>
      </c>
      <c r="N100" s="16">
        <v>3.36</v>
      </c>
      <c r="O100" s="16">
        <v>9.81</v>
      </c>
      <c r="P100" s="16">
        <v>5.56</v>
      </c>
      <c r="Q100" s="16">
        <v>9.279697937844903</v>
      </c>
      <c r="R100" s="16">
        <v>2.34748587161281</v>
      </c>
      <c r="S100" s="58">
        <f t="shared" si="7"/>
        <v>5.726939523518632</v>
      </c>
      <c r="T100" s="51">
        <f t="shared" si="8"/>
        <v>375</v>
      </c>
      <c r="U100" s="54">
        <f t="shared" si="9"/>
        <v>51</v>
      </c>
      <c r="V100" s="10">
        <v>4</v>
      </c>
      <c r="W100" s="10">
        <v>13</v>
      </c>
      <c r="X100" s="10">
        <v>2</v>
      </c>
      <c r="Y100" s="10">
        <v>3</v>
      </c>
      <c r="Z100" s="10">
        <v>14</v>
      </c>
      <c r="AA100" s="10">
        <v>4</v>
      </c>
      <c r="AB100" s="34">
        <v>10</v>
      </c>
      <c r="AC100" s="34"/>
      <c r="AD100" s="34"/>
      <c r="AG100">
        <v>22</v>
      </c>
      <c r="AH100">
        <v>1</v>
      </c>
      <c r="AI100">
        <v>2</v>
      </c>
      <c r="AJ100">
        <v>2</v>
      </c>
      <c r="AK100">
        <v>2</v>
      </c>
      <c r="AL100">
        <v>2</v>
      </c>
      <c r="AN100">
        <v>10</v>
      </c>
      <c r="AO100">
        <v>3</v>
      </c>
      <c r="AP100">
        <v>4</v>
      </c>
      <c r="AQ100">
        <v>13</v>
      </c>
      <c r="AR100">
        <v>2</v>
      </c>
      <c r="AS100">
        <v>25</v>
      </c>
      <c r="AT100">
        <v>11</v>
      </c>
      <c r="AU100">
        <v>11</v>
      </c>
      <c r="AV100">
        <v>22</v>
      </c>
      <c r="AX100">
        <v>4</v>
      </c>
      <c r="AY100">
        <v>8</v>
      </c>
      <c r="AZ100">
        <v>8</v>
      </c>
      <c r="BA100">
        <v>6</v>
      </c>
      <c r="BB100">
        <v>1</v>
      </c>
      <c r="BC100">
        <v>8</v>
      </c>
      <c r="BE100">
        <v>14</v>
      </c>
      <c r="BF100">
        <v>5</v>
      </c>
      <c r="BG100">
        <v>3</v>
      </c>
      <c r="BI100">
        <v>3</v>
      </c>
      <c r="BJ100">
        <v>4</v>
      </c>
      <c r="BL100">
        <v>21</v>
      </c>
      <c r="BN100">
        <v>5</v>
      </c>
      <c r="BO100">
        <v>1</v>
      </c>
      <c r="BR100">
        <v>2</v>
      </c>
      <c r="BS100">
        <v>9</v>
      </c>
      <c r="BU100">
        <v>15</v>
      </c>
      <c r="BW100">
        <v>10</v>
      </c>
      <c r="BX100">
        <v>5</v>
      </c>
      <c r="BY100">
        <v>12</v>
      </c>
      <c r="BZ100">
        <v>1</v>
      </c>
      <c r="CA100">
        <v>6</v>
      </c>
      <c r="CB100">
        <v>3</v>
      </c>
      <c r="CC100">
        <v>4</v>
      </c>
      <c r="CE100">
        <v>20</v>
      </c>
      <c r="CH100">
        <v>1</v>
      </c>
      <c r="CJ100">
        <v>2</v>
      </c>
      <c r="CK100">
        <v>8</v>
      </c>
      <c r="CL100">
        <v>4</v>
      </c>
    </row>
    <row r="101" spans="1:79" ht="12.75">
      <c r="A101" s="1" t="s">
        <v>111</v>
      </c>
      <c r="B101" s="30"/>
      <c r="C101" s="21"/>
      <c r="D101" s="39"/>
      <c r="E101" s="26"/>
      <c r="F101" s="39">
        <v>0.08</v>
      </c>
      <c r="G101" s="110">
        <v>0.11963052024536122</v>
      </c>
      <c r="H101" s="113">
        <f t="shared" si="10"/>
        <v>0.16098790612470357</v>
      </c>
      <c r="I101" s="86">
        <v>0.45</v>
      </c>
      <c r="J101" s="16">
        <v>0.03</v>
      </c>
      <c r="K101" s="16">
        <v>0.03</v>
      </c>
      <c r="L101" s="16"/>
      <c r="M101" s="16"/>
      <c r="N101" s="16">
        <v>0.04</v>
      </c>
      <c r="O101" s="16">
        <v>0.015006002400960384</v>
      </c>
      <c r="P101" s="16">
        <v>0.014363688595231256</v>
      </c>
      <c r="Q101" s="16">
        <v>0.7696776067383095</v>
      </c>
      <c r="R101" s="16">
        <v>0.26083176351253445</v>
      </c>
      <c r="S101" s="58">
        <f t="shared" si="7"/>
        <v>0.04581551618814906</v>
      </c>
      <c r="T101" s="51">
        <f t="shared" si="8"/>
        <v>3</v>
      </c>
      <c r="U101" s="54">
        <f t="shared" si="9"/>
        <v>2</v>
      </c>
      <c r="V101" s="10"/>
      <c r="W101" s="10"/>
      <c r="X101" s="10"/>
      <c r="Y101" s="10"/>
      <c r="Z101" s="10"/>
      <c r="AA101" s="10"/>
      <c r="AV101">
        <v>1</v>
      </c>
      <c r="CA101">
        <v>2</v>
      </c>
    </row>
    <row r="102" spans="1:86" ht="12.75">
      <c r="A102" s="1" t="s">
        <v>112</v>
      </c>
      <c r="B102" s="30">
        <v>0.79</v>
      </c>
      <c r="C102" s="21">
        <v>1.29</v>
      </c>
      <c r="D102" s="39">
        <v>2.29</v>
      </c>
      <c r="E102" s="26">
        <v>0.52</v>
      </c>
      <c r="F102" s="39">
        <v>0.97</v>
      </c>
      <c r="G102" s="110">
        <v>1.5173529022190537</v>
      </c>
      <c r="H102" s="113">
        <f t="shared" si="10"/>
        <v>1.074765503059926</v>
      </c>
      <c r="I102" s="86">
        <v>0.23</v>
      </c>
      <c r="J102" s="16">
        <v>0.76</v>
      </c>
      <c r="K102" s="16">
        <v>0.59</v>
      </c>
      <c r="L102" s="16">
        <v>0.7726269315673289</v>
      </c>
      <c r="M102" s="16">
        <v>3.58</v>
      </c>
      <c r="N102" s="16">
        <v>0.43</v>
      </c>
      <c r="O102" s="16">
        <v>0.6302521008403361</v>
      </c>
      <c r="P102" s="16">
        <v>2.55</v>
      </c>
      <c r="Q102" s="16">
        <v>0.943944234679059</v>
      </c>
      <c r="R102" s="16">
        <v>0.26083176351253445</v>
      </c>
      <c r="S102" s="58">
        <f t="shared" si="7"/>
        <v>2.6267562614538793</v>
      </c>
      <c r="T102" s="51">
        <f t="shared" si="8"/>
        <v>172</v>
      </c>
      <c r="U102" s="54">
        <f t="shared" si="9"/>
        <v>28</v>
      </c>
      <c r="V102" s="10"/>
      <c r="W102" s="10">
        <v>12</v>
      </c>
      <c r="X102" s="10">
        <v>8</v>
      </c>
      <c r="Y102" s="10">
        <v>2</v>
      </c>
      <c r="Z102" s="10">
        <v>5</v>
      </c>
      <c r="AA102" s="10"/>
      <c r="AG102">
        <v>2</v>
      </c>
      <c r="AH102">
        <v>6</v>
      </c>
      <c r="AJ102">
        <v>3</v>
      </c>
      <c r="AK102">
        <v>8</v>
      </c>
      <c r="AN102">
        <v>4</v>
      </c>
      <c r="AQ102">
        <v>1</v>
      </c>
      <c r="AR102">
        <v>6</v>
      </c>
      <c r="AV102">
        <v>4</v>
      </c>
      <c r="AY102">
        <v>6</v>
      </c>
      <c r="BA102">
        <v>2</v>
      </c>
      <c r="BB102">
        <v>7</v>
      </c>
      <c r="BC102">
        <v>7</v>
      </c>
      <c r="BD102">
        <v>4</v>
      </c>
      <c r="BE102">
        <v>8</v>
      </c>
      <c r="BH102">
        <v>8</v>
      </c>
      <c r="BJ102">
        <v>7</v>
      </c>
      <c r="BK102">
        <v>5</v>
      </c>
      <c r="BL102">
        <v>9</v>
      </c>
      <c r="BN102">
        <v>8</v>
      </c>
      <c r="BS102">
        <v>5</v>
      </c>
      <c r="CA102">
        <v>14</v>
      </c>
      <c r="CB102">
        <v>2</v>
      </c>
      <c r="CE102">
        <v>11</v>
      </c>
      <c r="CH102">
        <v>8</v>
      </c>
    </row>
    <row r="103" spans="1:92" ht="12.75">
      <c r="A103" s="1" t="s">
        <v>113</v>
      </c>
      <c r="B103" s="30">
        <v>10.23</v>
      </c>
      <c r="C103" s="21">
        <v>8.59</v>
      </c>
      <c r="D103" s="40">
        <v>8.7</v>
      </c>
      <c r="E103" s="26">
        <v>7.61</v>
      </c>
      <c r="F103" s="39">
        <v>4.68</v>
      </c>
      <c r="G103" s="110">
        <v>3.697294464075383</v>
      </c>
      <c r="H103" s="113">
        <f t="shared" si="10"/>
        <v>1.992694971347565</v>
      </c>
      <c r="I103" s="86">
        <v>1.67</v>
      </c>
      <c r="J103" s="16">
        <v>3.96</v>
      </c>
      <c r="K103" s="16">
        <v>1.95</v>
      </c>
      <c r="L103" s="16">
        <v>2.31</v>
      </c>
      <c r="M103" s="16">
        <v>1.88</v>
      </c>
      <c r="N103" s="16">
        <v>1.71</v>
      </c>
      <c r="O103" s="16">
        <v>1.4255702280912366</v>
      </c>
      <c r="P103" s="16">
        <v>2.41</v>
      </c>
      <c r="Q103" s="16">
        <v>1.4086552425210572</v>
      </c>
      <c r="R103" s="16">
        <v>1.2027242428633533</v>
      </c>
      <c r="S103" s="58">
        <f t="shared" si="7"/>
        <v>1.2217470983506415</v>
      </c>
      <c r="T103" s="51">
        <f t="shared" si="8"/>
        <v>80</v>
      </c>
      <c r="U103" s="54">
        <f t="shared" si="9"/>
        <v>27</v>
      </c>
      <c r="V103" s="10"/>
      <c r="W103" s="10">
        <v>8</v>
      </c>
      <c r="X103" s="10">
        <v>2</v>
      </c>
      <c r="Y103" s="10"/>
      <c r="Z103" s="10">
        <v>3</v>
      </c>
      <c r="AA103" s="10"/>
      <c r="AB103" s="34"/>
      <c r="AF103">
        <v>1</v>
      </c>
      <c r="AG103">
        <v>1</v>
      </c>
      <c r="AH103">
        <v>3</v>
      </c>
      <c r="AI103">
        <v>2</v>
      </c>
      <c r="AJ103">
        <v>1</v>
      </c>
      <c r="AN103">
        <v>1</v>
      </c>
      <c r="AP103">
        <v>4</v>
      </c>
      <c r="AR103">
        <v>2</v>
      </c>
      <c r="AS103">
        <v>11</v>
      </c>
      <c r="AY103">
        <v>1</v>
      </c>
      <c r="BB103">
        <v>1</v>
      </c>
      <c r="BD103">
        <v>5</v>
      </c>
      <c r="BF103">
        <v>4</v>
      </c>
      <c r="BJ103">
        <v>2</v>
      </c>
      <c r="BL103">
        <v>1</v>
      </c>
      <c r="BN103">
        <v>5</v>
      </c>
      <c r="BS103">
        <v>2</v>
      </c>
      <c r="BU103">
        <v>12</v>
      </c>
      <c r="BY103">
        <v>1</v>
      </c>
      <c r="CJ103">
        <v>2</v>
      </c>
      <c r="CK103">
        <v>1</v>
      </c>
      <c r="CL103">
        <v>1</v>
      </c>
      <c r="CM103">
        <v>1</v>
      </c>
      <c r="CN103">
        <v>2</v>
      </c>
    </row>
    <row r="104" spans="1:27" ht="12.75">
      <c r="A104" s="1" t="s">
        <v>191</v>
      </c>
      <c r="B104" s="30"/>
      <c r="C104" s="21">
        <v>0.01</v>
      </c>
      <c r="D104" s="69" t="s">
        <v>256</v>
      </c>
      <c r="E104" s="26"/>
      <c r="F104" s="69" t="s">
        <v>256</v>
      </c>
      <c r="G104" s="110"/>
      <c r="H104" s="113">
        <f t="shared" si="10"/>
        <v>0</v>
      </c>
      <c r="I104" s="86"/>
      <c r="J104" s="16"/>
      <c r="K104" s="16"/>
      <c r="L104" s="16"/>
      <c r="M104" s="16"/>
      <c r="N104" s="16"/>
      <c r="O104" s="16"/>
      <c r="P104" s="16"/>
      <c r="Q104" s="16"/>
      <c r="R104" s="16"/>
      <c r="S104" s="58">
        <f t="shared" si="7"/>
        <v>0</v>
      </c>
      <c r="T104" s="51">
        <f t="shared" si="8"/>
        <v>0</v>
      </c>
      <c r="U104" s="54">
        <f t="shared" si="9"/>
        <v>0</v>
      </c>
      <c r="V104" s="10"/>
      <c r="W104" s="10"/>
      <c r="X104" s="10"/>
      <c r="Y104" s="10"/>
      <c r="Z104" s="10"/>
      <c r="AA104" s="10"/>
    </row>
    <row r="105" spans="1:89" ht="12.75">
      <c r="A105" s="1" t="s">
        <v>114</v>
      </c>
      <c r="B105" s="30">
        <v>7.16</v>
      </c>
      <c r="C105" s="21">
        <v>3.98</v>
      </c>
      <c r="D105" s="39">
        <v>5.02</v>
      </c>
      <c r="E105" s="26">
        <v>4.32</v>
      </c>
      <c r="F105" s="40">
        <v>3.6</v>
      </c>
      <c r="G105" s="110">
        <v>3.4144346289752647</v>
      </c>
      <c r="H105" s="113">
        <f t="shared" si="10"/>
        <v>2.527915888890062</v>
      </c>
      <c r="I105" s="86">
        <v>2.14</v>
      </c>
      <c r="J105" s="16">
        <v>3.35</v>
      </c>
      <c r="K105" s="16">
        <v>2.46</v>
      </c>
      <c r="L105" s="16">
        <v>2.65</v>
      </c>
      <c r="M105" s="16">
        <v>2.68</v>
      </c>
      <c r="N105" s="16">
        <v>2.76</v>
      </c>
      <c r="O105" s="16">
        <v>2.26</v>
      </c>
      <c r="P105" s="16">
        <v>2.54</v>
      </c>
      <c r="Q105" s="16">
        <v>2.3090328202149286</v>
      </c>
      <c r="R105" s="16">
        <v>2.130126068685698</v>
      </c>
      <c r="S105" s="58">
        <f t="shared" si="7"/>
        <v>2.0464263897373245</v>
      </c>
      <c r="T105" s="51">
        <f t="shared" si="8"/>
        <v>134</v>
      </c>
      <c r="U105" s="54">
        <f t="shared" si="9"/>
        <v>30</v>
      </c>
      <c r="V105" s="10"/>
      <c r="W105" s="10">
        <v>7</v>
      </c>
      <c r="X105" s="10">
        <v>2</v>
      </c>
      <c r="Y105" s="10"/>
      <c r="Z105" s="10">
        <v>9</v>
      </c>
      <c r="AA105" s="10"/>
      <c r="AB105" s="34"/>
      <c r="AD105" s="34"/>
      <c r="AF105">
        <v>1</v>
      </c>
      <c r="AG105">
        <v>25</v>
      </c>
      <c r="AH105">
        <v>7</v>
      </c>
      <c r="AN105">
        <v>1</v>
      </c>
      <c r="AO105">
        <v>1</v>
      </c>
      <c r="AP105">
        <v>1</v>
      </c>
      <c r="AQ105">
        <v>4</v>
      </c>
      <c r="AR105">
        <v>2</v>
      </c>
      <c r="AS105">
        <v>9</v>
      </c>
      <c r="AT105">
        <v>2</v>
      </c>
      <c r="AV105">
        <v>4</v>
      </c>
      <c r="AY105">
        <v>7</v>
      </c>
      <c r="AZ105">
        <v>7</v>
      </c>
      <c r="BA105">
        <v>1</v>
      </c>
      <c r="BB105">
        <v>2</v>
      </c>
      <c r="BC105">
        <v>3</v>
      </c>
      <c r="BD105">
        <v>5</v>
      </c>
      <c r="BF105">
        <v>2</v>
      </c>
      <c r="BG105">
        <v>1</v>
      </c>
      <c r="BJ105">
        <v>2</v>
      </c>
      <c r="BL105">
        <v>7</v>
      </c>
      <c r="BN105">
        <v>3</v>
      </c>
      <c r="BS105">
        <v>1</v>
      </c>
      <c r="BU105">
        <v>7</v>
      </c>
      <c r="BX105">
        <v>1</v>
      </c>
      <c r="BY105">
        <v>1</v>
      </c>
      <c r="CK105">
        <v>9</v>
      </c>
    </row>
    <row r="106" spans="1:88" ht="12.75">
      <c r="A106" s="1" t="s">
        <v>115</v>
      </c>
      <c r="B106" s="30">
        <v>2.11</v>
      </c>
      <c r="C106" s="24">
        <v>1.9</v>
      </c>
      <c r="D106" s="39">
        <v>2.39</v>
      </c>
      <c r="E106" s="27">
        <v>1.8</v>
      </c>
      <c r="F106" s="40">
        <v>2.3</v>
      </c>
      <c r="G106" s="110">
        <v>2.106434628975265</v>
      </c>
      <c r="H106" s="113">
        <f t="shared" si="10"/>
        <v>2.8012145145759435</v>
      </c>
      <c r="I106" s="86">
        <v>2.01</v>
      </c>
      <c r="J106" s="16">
        <v>2.44</v>
      </c>
      <c r="K106" s="16">
        <v>1.89</v>
      </c>
      <c r="L106" s="16">
        <v>2.03</v>
      </c>
      <c r="M106" s="16">
        <v>1.82</v>
      </c>
      <c r="N106" s="16">
        <v>2</v>
      </c>
      <c r="O106" s="16">
        <v>5.09</v>
      </c>
      <c r="P106" s="16">
        <v>3.52</v>
      </c>
      <c r="Q106" s="16">
        <v>4.734243392390357</v>
      </c>
      <c r="R106" s="16">
        <v>2.4779017533690775</v>
      </c>
      <c r="S106" s="58">
        <f t="shared" si="7"/>
        <v>2.8711056811240074</v>
      </c>
      <c r="T106" s="51">
        <f t="shared" si="8"/>
        <v>188</v>
      </c>
      <c r="U106" s="54">
        <f t="shared" si="9"/>
        <v>46</v>
      </c>
      <c r="V106" s="10">
        <v>1</v>
      </c>
      <c r="W106" s="10">
        <v>11</v>
      </c>
      <c r="X106" s="10">
        <v>6</v>
      </c>
      <c r="Y106" s="10"/>
      <c r="Z106" s="10">
        <v>3</v>
      </c>
      <c r="AA106" s="10"/>
      <c r="AB106" s="34">
        <v>3</v>
      </c>
      <c r="AC106" s="34">
        <v>1</v>
      </c>
      <c r="AD106" s="34"/>
      <c r="AE106" s="34"/>
      <c r="AF106" s="34"/>
      <c r="AG106" s="34">
        <v>3</v>
      </c>
      <c r="AH106" s="34"/>
      <c r="AI106" s="34">
        <v>1</v>
      </c>
      <c r="AJ106" s="34">
        <v>2</v>
      </c>
      <c r="AK106">
        <v>11</v>
      </c>
      <c r="AL106" s="34">
        <v>2</v>
      </c>
      <c r="AM106" s="34"/>
      <c r="AN106" s="34">
        <v>1</v>
      </c>
      <c r="AO106" s="34"/>
      <c r="AP106" s="34">
        <v>2</v>
      </c>
      <c r="AQ106" s="34">
        <v>8</v>
      </c>
      <c r="AR106" s="34">
        <v>1</v>
      </c>
      <c r="AS106" s="34">
        <v>11</v>
      </c>
      <c r="AT106" s="34"/>
      <c r="AU106" s="34">
        <v>2</v>
      </c>
      <c r="AV106">
        <v>2</v>
      </c>
      <c r="AW106">
        <v>4</v>
      </c>
      <c r="AY106">
        <v>3</v>
      </c>
      <c r="AZ106" s="34">
        <v>5</v>
      </c>
      <c r="BA106">
        <v>2</v>
      </c>
      <c r="BC106">
        <v>2</v>
      </c>
      <c r="BD106" s="34">
        <v>9</v>
      </c>
      <c r="BE106">
        <v>5</v>
      </c>
      <c r="BG106">
        <v>14</v>
      </c>
      <c r="BH106">
        <v>9</v>
      </c>
      <c r="BI106">
        <v>3</v>
      </c>
      <c r="BJ106">
        <v>1</v>
      </c>
      <c r="BL106">
        <v>3</v>
      </c>
      <c r="BO106">
        <v>2</v>
      </c>
      <c r="BQ106">
        <v>3</v>
      </c>
      <c r="BR106">
        <v>4</v>
      </c>
      <c r="BS106">
        <v>6</v>
      </c>
      <c r="BT106">
        <v>1</v>
      </c>
      <c r="BU106">
        <v>8</v>
      </c>
      <c r="BW106">
        <v>7</v>
      </c>
      <c r="BX106">
        <v>3</v>
      </c>
      <c r="BZ106">
        <v>2</v>
      </c>
      <c r="CA106">
        <v>1</v>
      </c>
      <c r="CB106">
        <v>1</v>
      </c>
      <c r="CC106">
        <v>2</v>
      </c>
      <c r="CD106">
        <v>1</v>
      </c>
      <c r="CE106">
        <v>4</v>
      </c>
      <c r="CF106">
        <v>9</v>
      </c>
      <c r="CJ106">
        <v>3</v>
      </c>
    </row>
    <row r="107" spans="1:92" ht="12.75">
      <c r="A107" s="1" t="s">
        <v>116</v>
      </c>
      <c r="B107" s="30">
        <v>2.85</v>
      </c>
      <c r="C107" s="21">
        <v>2.54</v>
      </c>
      <c r="D107" s="40">
        <v>5</v>
      </c>
      <c r="E107" s="26">
        <v>10.74</v>
      </c>
      <c r="F107" s="39">
        <v>23.02</v>
      </c>
      <c r="G107" s="110">
        <v>40.44371613663133</v>
      </c>
      <c r="H107" s="113">
        <f t="shared" si="10"/>
        <v>57.1957230831902</v>
      </c>
      <c r="I107" s="86">
        <v>48.36</v>
      </c>
      <c r="J107" s="16">
        <v>66.42</v>
      </c>
      <c r="K107" s="16">
        <v>55.63</v>
      </c>
      <c r="L107" s="16">
        <v>63.38</v>
      </c>
      <c r="M107" s="16">
        <v>63.38</v>
      </c>
      <c r="N107" s="16">
        <v>53.3</v>
      </c>
      <c r="O107" s="16">
        <v>50.29</v>
      </c>
      <c r="P107" s="16">
        <v>60.39</v>
      </c>
      <c r="Q107" s="16">
        <v>58.713331397037464</v>
      </c>
      <c r="R107" s="16">
        <v>52.09389943486452</v>
      </c>
      <c r="S107" s="58">
        <f t="shared" si="7"/>
        <v>58.399511301160665</v>
      </c>
      <c r="T107" s="51">
        <f t="shared" si="8"/>
        <v>3824</v>
      </c>
      <c r="U107" s="54">
        <f t="shared" si="9"/>
        <v>70</v>
      </c>
      <c r="V107" s="10">
        <v>20</v>
      </c>
      <c r="W107" s="10">
        <v>106</v>
      </c>
      <c r="X107" s="10">
        <v>151</v>
      </c>
      <c r="Y107" s="10">
        <v>51</v>
      </c>
      <c r="Z107" s="10">
        <v>42</v>
      </c>
      <c r="AA107" s="10">
        <v>14</v>
      </c>
      <c r="AB107" s="34">
        <v>63</v>
      </c>
      <c r="AC107" s="34">
        <v>20</v>
      </c>
      <c r="AD107" s="34"/>
      <c r="AE107" s="34">
        <v>25</v>
      </c>
      <c r="AF107" s="34">
        <v>23</v>
      </c>
      <c r="AG107" s="34">
        <v>142</v>
      </c>
      <c r="AH107" s="34">
        <v>17</v>
      </c>
      <c r="AI107" s="34">
        <v>9</v>
      </c>
      <c r="AJ107" s="34">
        <v>10</v>
      </c>
      <c r="AK107" s="34">
        <v>63</v>
      </c>
      <c r="AL107" s="34">
        <v>75</v>
      </c>
      <c r="AM107" s="34">
        <v>88</v>
      </c>
      <c r="AN107" s="34">
        <v>46</v>
      </c>
      <c r="AO107" s="34">
        <v>5</v>
      </c>
      <c r="AP107" s="34">
        <v>53</v>
      </c>
      <c r="AQ107" s="34">
        <v>122</v>
      </c>
      <c r="AR107" s="34">
        <v>92</v>
      </c>
      <c r="AS107" s="34">
        <v>81</v>
      </c>
      <c r="AT107" s="34">
        <v>18</v>
      </c>
      <c r="AU107" s="34">
        <v>48</v>
      </c>
      <c r="AV107" s="34">
        <v>37</v>
      </c>
      <c r="AW107" s="34">
        <v>101</v>
      </c>
      <c r="AX107" s="34">
        <v>72</v>
      </c>
      <c r="AY107" s="34">
        <v>20</v>
      </c>
      <c r="AZ107" s="34">
        <v>23</v>
      </c>
      <c r="BA107" s="34">
        <v>87</v>
      </c>
      <c r="BB107" s="34">
        <v>51</v>
      </c>
      <c r="BC107" s="34">
        <v>60</v>
      </c>
      <c r="BD107" s="34">
        <v>122</v>
      </c>
      <c r="BE107">
        <v>81</v>
      </c>
      <c r="BF107" s="34">
        <v>19</v>
      </c>
      <c r="BG107" s="34">
        <v>70</v>
      </c>
      <c r="BH107">
        <v>80</v>
      </c>
      <c r="BI107">
        <v>50</v>
      </c>
      <c r="BJ107">
        <v>42</v>
      </c>
      <c r="BK107">
        <v>26</v>
      </c>
      <c r="BL107">
        <v>103</v>
      </c>
      <c r="BM107">
        <v>25</v>
      </c>
      <c r="BN107">
        <v>21</v>
      </c>
      <c r="BO107">
        <v>33</v>
      </c>
      <c r="BP107">
        <v>13</v>
      </c>
      <c r="BQ107">
        <v>59</v>
      </c>
      <c r="BR107">
        <v>49</v>
      </c>
      <c r="BS107">
        <v>99</v>
      </c>
      <c r="BT107">
        <v>22</v>
      </c>
      <c r="BU107">
        <v>187</v>
      </c>
      <c r="BV107">
        <v>17</v>
      </c>
      <c r="BW107">
        <v>84</v>
      </c>
      <c r="BX107">
        <v>34</v>
      </c>
      <c r="BY107">
        <v>49</v>
      </c>
      <c r="BZ107">
        <v>15</v>
      </c>
      <c r="CA107">
        <v>98</v>
      </c>
      <c r="CB107">
        <v>28</v>
      </c>
      <c r="CC107">
        <v>34</v>
      </c>
      <c r="CD107">
        <v>80</v>
      </c>
      <c r="CE107">
        <v>53</v>
      </c>
      <c r="CF107">
        <v>118</v>
      </c>
      <c r="CG107">
        <v>7</v>
      </c>
      <c r="CH107">
        <v>24</v>
      </c>
      <c r="CI107">
        <v>36</v>
      </c>
      <c r="CJ107">
        <v>25</v>
      </c>
      <c r="CK107">
        <v>86</v>
      </c>
      <c r="CL107">
        <v>38</v>
      </c>
      <c r="CM107">
        <v>52</v>
      </c>
      <c r="CN107">
        <v>10</v>
      </c>
    </row>
    <row r="108" spans="1:92" ht="12.75">
      <c r="A108" s="1" t="s">
        <v>117</v>
      </c>
      <c r="B108" s="30">
        <v>33.08</v>
      </c>
      <c r="C108" s="21">
        <v>33.74</v>
      </c>
      <c r="D108" s="40">
        <v>49.43</v>
      </c>
      <c r="E108" s="26">
        <v>40.04</v>
      </c>
      <c r="F108" s="39">
        <v>44.77</v>
      </c>
      <c r="G108" s="110">
        <v>57.653077738515904</v>
      </c>
      <c r="H108" s="113">
        <f t="shared" si="10"/>
        <v>74.35990267752176</v>
      </c>
      <c r="I108" s="86">
        <v>54.18</v>
      </c>
      <c r="J108" s="16">
        <v>82.72</v>
      </c>
      <c r="K108" s="16">
        <v>68.19</v>
      </c>
      <c r="L108" s="16">
        <v>75.19</v>
      </c>
      <c r="M108" s="16">
        <v>96.48</v>
      </c>
      <c r="N108" s="16">
        <v>65.62</v>
      </c>
      <c r="O108" s="16">
        <v>67.4</v>
      </c>
      <c r="P108" s="16">
        <v>86.1</v>
      </c>
      <c r="Q108" s="16">
        <v>67.26691838512924</v>
      </c>
      <c r="R108" s="16">
        <v>80.4521083900884</v>
      </c>
      <c r="S108" s="58">
        <f t="shared" si="7"/>
        <v>73.8393402565669</v>
      </c>
      <c r="T108" s="51">
        <f t="shared" si="8"/>
        <v>4835</v>
      </c>
      <c r="U108" s="54">
        <f t="shared" si="9"/>
        <v>70</v>
      </c>
      <c r="V108" s="10">
        <v>38</v>
      </c>
      <c r="W108" s="10">
        <v>29</v>
      </c>
      <c r="X108" s="10">
        <v>160</v>
      </c>
      <c r="Y108" s="10">
        <v>18</v>
      </c>
      <c r="Z108" s="10">
        <v>40</v>
      </c>
      <c r="AA108" s="10">
        <v>43</v>
      </c>
      <c r="AB108" s="34">
        <v>58</v>
      </c>
      <c r="AC108" s="34">
        <v>53</v>
      </c>
      <c r="AD108" s="34"/>
      <c r="AE108" s="34">
        <v>40</v>
      </c>
      <c r="AF108" s="34">
        <v>28</v>
      </c>
      <c r="AG108" s="34">
        <v>126</v>
      </c>
      <c r="AH108" s="34">
        <v>32</v>
      </c>
      <c r="AI108" s="34">
        <v>32</v>
      </c>
      <c r="AJ108" s="34">
        <v>16</v>
      </c>
      <c r="AK108" s="34">
        <v>89</v>
      </c>
      <c r="AL108" s="34">
        <v>49</v>
      </c>
      <c r="AM108" s="34">
        <v>90</v>
      </c>
      <c r="AN108" s="34">
        <v>34</v>
      </c>
      <c r="AO108" s="34">
        <v>9</v>
      </c>
      <c r="AP108" s="34">
        <v>90</v>
      </c>
      <c r="AQ108" s="34">
        <v>251</v>
      </c>
      <c r="AR108" s="34">
        <v>110</v>
      </c>
      <c r="AS108" s="34">
        <v>76</v>
      </c>
      <c r="AT108" s="34">
        <v>195</v>
      </c>
      <c r="AU108" s="34">
        <v>38</v>
      </c>
      <c r="AV108" s="34">
        <v>58</v>
      </c>
      <c r="AW108" s="34">
        <v>95</v>
      </c>
      <c r="AX108" s="34">
        <v>48</v>
      </c>
      <c r="AY108" s="34">
        <v>36</v>
      </c>
      <c r="AZ108" s="34">
        <v>53</v>
      </c>
      <c r="BA108" s="34">
        <v>34</v>
      </c>
      <c r="BB108" s="34">
        <v>30</v>
      </c>
      <c r="BC108" s="34">
        <v>61</v>
      </c>
      <c r="BD108" s="34">
        <v>98</v>
      </c>
      <c r="BE108">
        <v>69</v>
      </c>
      <c r="BF108" s="34">
        <v>21</v>
      </c>
      <c r="BG108" s="34">
        <v>232</v>
      </c>
      <c r="BH108">
        <v>207</v>
      </c>
      <c r="BI108">
        <v>68</v>
      </c>
      <c r="BJ108">
        <v>106</v>
      </c>
      <c r="BK108">
        <v>36</v>
      </c>
      <c r="BL108">
        <v>130</v>
      </c>
      <c r="BM108">
        <v>33</v>
      </c>
      <c r="BN108">
        <v>20</v>
      </c>
      <c r="BO108">
        <v>11</v>
      </c>
      <c r="BP108">
        <v>55</v>
      </c>
      <c r="BQ108">
        <v>89</v>
      </c>
      <c r="BR108">
        <v>98</v>
      </c>
      <c r="BS108">
        <v>51</v>
      </c>
      <c r="BT108">
        <v>26</v>
      </c>
      <c r="BU108">
        <v>194</v>
      </c>
      <c r="BV108">
        <v>21</v>
      </c>
      <c r="BW108">
        <v>117</v>
      </c>
      <c r="BX108">
        <v>101</v>
      </c>
      <c r="BY108">
        <v>128</v>
      </c>
      <c r="BZ108">
        <v>36</v>
      </c>
      <c r="CA108">
        <v>149</v>
      </c>
      <c r="CB108">
        <v>29</v>
      </c>
      <c r="CC108">
        <v>38</v>
      </c>
      <c r="CD108">
        <v>73</v>
      </c>
      <c r="CE108">
        <v>39</v>
      </c>
      <c r="CF108">
        <v>83</v>
      </c>
      <c r="CG108">
        <v>22</v>
      </c>
      <c r="CH108">
        <v>33</v>
      </c>
      <c r="CI108">
        <v>33</v>
      </c>
      <c r="CJ108">
        <v>29</v>
      </c>
      <c r="CK108">
        <v>53</v>
      </c>
      <c r="CL108">
        <v>69</v>
      </c>
      <c r="CM108">
        <v>62</v>
      </c>
      <c r="CN108">
        <v>17</v>
      </c>
    </row>
    <row r="109" spans="1:71" ht="12.75">
      <c r="A109" s="1" t="s">
        <v>118</v>
      </c>
      <c r="B109" s="30"/>
      <c r="C109" s="71" t="s">
        <v>256</v>
      </c>
      <c r="D109" s="39">
        <v>0.02</v>
      </c>
      <c r="E109" s="70" t="s">
        <v>256</v>
      </c>
      <c r="F109" s="39">
        <v>0.04</v>
      </c>
      <c r="G109" s="110">
        <v>0.022944640753828034</v>
      </c>
      <c r="H109" s="113">
        <f t="shared" si="10"/>
        <v>0.02344600232730926</v>
      </c>
      <c r="I109" s="86"/>
      <c r="J109" s="16">
        <v>0.05</v>
      </c>
      <c r="K109" s="16"/>
      <c r="L109" s="16">
        <v>0.02</v>
      </c>
      <c r="M109" s="16">
        <v>0.03545470661230278</v>
      </c>
      <c r="N109" s="16">
        <v>0.04</v>
      </c>
      <c r="O109" s="16">
        <v>0.060024009603841535</v>
      </c>
      <c r="P109" s="16"/>
      <c r="Q109" s="16"/>
      <c r="R109" s="16">
        <v>0.028981307056948274</v>
      </c>
      <c r="S109" s="58">
        <f t="shared" si="7"/>
        <v>0.015271838729383019</v>
      </c>
      <c r="T109" s="51">
        <f t="shared" si="8"/>
        <v>1</v>
      </c>
      <c r="U109" s="54">
        <f t="shared" si="9"/>
        <v>1</v>
      </c>
      <c r="V109" s="10"/>
      <c r="W109" s="10"/>
      <c r="X109" s="10"/>
      <c r="Y109" s="10"/>
      <c r="Z109" s="10"/>
      <c r="AA109" s="10"/>
      <c r="AN109" s="34"/>
      <c r="AP109" s="34"/>
      <c r="AR109" s="34"/>
      <c r="BS109">
        <v>1</v>
      </c>
    </row>
    <row r="110" spans="1:90" ht="12.75">
      <c r="A110" s="1" t="s">
        <v>119</v>
      </c>
      <c r="B110" s="30">
        <v>1.48</v>
      </c>
      <c r="C110" s="21">
        <v>1.13</v>
      </c>
      <c r="D110" s="39">
        <v>0.87</v>
      </c>
      <c r="E110" s="26">
        <v>0.96</v>
      </c>
      <c r="F110" s="39">
        <v>1.04</v>
      </c>
      <c r="G110" s="110">
        <v>1.2495936395759721</v>
      </c>
      <c r="H110" s="113">
        <f t="shared" si="10"/>
        <v>1.1052872264278881</v>
      </c>
      <c r="I110" s="86">
        <v>0.47</v>
      </c>
      <c r="J110" s="16">
        <v>0.73</v>
      </c>
      <c r="K110" s="16">
        <v>0.66</v>
      </c>
      <c r="L110" s="16">
        <v>1.15</v>
      </c>
      <c r="M110" s="16">
        <v>1.24</v>
      </c>
      <c r="N110" s="16">
        <v>1.19</v>
      </c>
      <c r="O110" s="16">
        <v>1.99</v>
      </c>
      <c r="P110" s="16">
        <v>1.49</v>
      </c>
      <c r="Q110" s="16">
        <v>1.2634330525704327</v>
      </c>
      <c r="R110" s="16">
        <v>0.8694392117084482</v>
      </c>
      <c r="S110" s="58">
        <f t="shared" si="7"/>
        <v>1.1606597434331094</v>
      </c>
      <c r="T110" s="51">
        <f t="shared" si="8"/>
        <v>76</v>
      </c>
      <c r="U110" s="54">
        <f t="shared" si="9"/>
        <v>37</v>
      </c>
      <c r="V110" s="10"/>
      <c r="W110" s="10">
        <v>7</v>
      </c>
      <c r="X110" s="10"/>
      <c r="Y110" s="10">
        <v>1</v>
      </c>
      <c r="Z110" s="10">
        <v>4</v>
      </c>
      <c r="AA110" s="10">
        <v>1</v>
      </c>
      <c r="AB110" s="34">
        <v>3</v>
      </c>
      <c r="AC110" s="34">
        <v>1</v>
      </c>
      <c r="AD110" s="34"/>
      <c r="AE110" s="34"/>
      <c r="AG110" s="34">
        <v>4</v>
      </c>
      <c r="AH110" s="34">
        <v>1</v>
      </c>
      <c r="AI110" s="34"/>
      <c r="AJ110" s="34"/>
      <c r="AK110">
        <v>1</v>
      </c>
      <c r="AM110" s="34"/>
      <c r="AN110" s="34">
        <v>2</v>
      </c>
      <c r="AP110" s="34"/>
      <c r="AQ110" s="34"/>
      <c r="AR110" s="34"/>
      <c r="AS110" s="34">
        <v>5</v>
      </c>
      <c r="AT110" s="34"/>
      <c r="AU110" s="34"/>
      <c r="AW110">
        <v>1</v>
      </c>
      <c r="AZ110" s="34">
        <v>1</v>
      </c>
      <c r="BA110">
        <v>5</v>
      </c>
      <c r="BC110">
        <v>2</v>
      </c>
      <c r="BD110" s="34">
        <v>2</v>
      </c>
      <c r="BF110">
        <v>1</v>
      </c>
      <c r="BG110">
        <v>1</v>
      </c>
      <c r="BH110">
        <v>1</v>
      </c>
      <c r="BI110">
        <v>1</v>
      </c>
      <c r="BJ110">
        <v>1</v>
      </c>
      <c r="BL110">
        <v>5</v>
      </c>
      <c r="BN110">
        <v>3</v>
      </c>
      <c r="BO110">
        <v>2</v>
      </c>
      <c r="BP110">
        <v>1</v>
      </c>
      <c r="BQ110">
        <v>1</v>
      </c>
      <c r="BS110">
        <v>3</v>
      </c>
      <c r="BW110">
        <v>2</v>
      </c>
      <c r="BY110">
        <v>1</v>
      </c>
      <c r="BZ110">
        <v>1</v>
      </c>
      <c r="CA110">
        <v>1</v>
      </c>
      <c r="CB110">
        <v>1</v>
      </c>
      <c r="CE110">
        <v>4</v>
      </c>
      <c r="CF110">
        <v>1</v>
      </c>
      <c r="CJ110">
        <v>2</v>
      </c>
      <c r="CK110">
        <v>1</v>
      </c>
      <c r="CL110">
        <v>1</v>
      </c>
    </row>
    <row r="111" spans="1:87" ht="12.75">
      <c r="A111" s="1" t="s">
        <v>120</v>
      </c>
      <c r="B111" s="30">
        <v>0.09</v>
      </c>
      <c r="C111" s="21">
        <v>0.04</v>
      </c>
      <c r="D111" s="39">
        <v>0.11</v>
      </c>
      <c r="E111" s="26">
        <v>0.09</v>
      </c>
      <c r="F111" s="40">
        <v>0.1</v>
      </c>
      <c r="G111" s="110">
        <v>0.19702944640753828</v>
      </c>
      <c r="H111" s="113">
        <f t="shared" si="10"/>
        <v>0.20948762161937157</v>
      </c>
      <c r="I111" s="86">
        <v>0.1</v>
      </c>
      <c r="J111" s="16">
        <v>0.08</v>
      </c>
      <c r="K111" s="16">
        <v>0.25</v>
      </c>
      <c r="L111" s="16">
        <v>0.17</v>
      </c>
      <c r="M111" s="16">
        <v>0.12</v>
      </c>
      <c r="N111" s="16">
        <v>0.15098897780462028</v>
      </c>
      <c r="O111" s="16">
        <v>0.35</v>
      </c>
      <c r="P111" s="16">
        <v>0.25</v>
      </c>
      <c r="Q111" s="16">
        <v>0.36305547487656115</v>
      </c>
      <c r="R111" s="16">
        <v>0.26083176351253445</v>
      </c>
      <c r="S111" s="58">
        <f t="shared" si="7"/>
        <v>0.3054367745876604</v>
      </c>
      <c r="T111" s="51">
        <f t="shared" si="8"/>
        <v>20</v>
      </c>
      <c r="U111" s="54">
        <f t="shared" si="9"/>
        <v>13</v>
      </c>
      <c r="V111" s="10"/>
      <c r="W111" s="10"/>
      <c r="X111" s="10"/>
      <c r="Y111" s="10"/>
      <c r="Z111" s="10"/>
      <c r="AA111" s="10"/>
      <c r="AB111" s="34">
        <v>3</v>
      </c>
      <c r="AD111" s="34"/>
      <c r="AH111" s="34"/>
      <c r="AI111" s="34"/>
      <c r="AJ111" s="34"/>
      <c r="AM111" s="34"/>
      <c r="AN111" s="34"/>
      <c r="AO111" s="34">
        <v>1</v>
      </c>
      <c r="AP111" s="34">
        <v>4</v>
      </c>
      <c r="AS111" s="34"/>
      <c r="AT111" s="34"/>
      <c r="AU111" s="34"/>
      <c r="BA111">
        <v>2</v>
      </c>
      <c r="BF111">
        <v>1</v>
      </c>
      <c r="BJ111">
        <v>1</v>
      </c>
      <c r="BN111">
        <v>1</v>
      </c>
      <c r="BO111">
        <v>1</v>
      </c>
      <c r="BV111">
        <v>1</v>
      </c>
      <c r="BZ111">
        <v>1</v>
      </c>
      <c r="CB111">
        <v>1</v>
      </c>
      <c r="CF111">
        <v>2</v>
      </c>
      <c r="CI111">
        <v>1</v>
      </c>
    </row>
    <row r="112" spans="1:92" ht="12.75">
      <c r="A112" s="1" t="s">
        <v>121</v>
      </c>
      <c r="B112" s="30">
        <v>2.66</v>
      </c>
      <c r="C112" s="21">
        <v>1.93</v>
      </c>
      <c r="D112" s="39">
        <v>1.99</v>
      </c>
      <c r="E112" s="26">
        <v>2.07</v>
      </c>
      <c r="F112" s="40">
        <v>1.7</v>
      </c>
      <c r="G112" s="110">
        <v>2.141689045936396</v>
      </c>
      <c r="H112" s="113">
        <f t="shared" si="10"/>
        <v>3.2255366153730636</v>
      </c>
      <c r="I112" s="86">
        <v>1.55</v>
      </c>
      <c r="J112" s="16">
        <v>7.04</v>
      </c>
      <c r="K112" s="16">
        <v>1.44</v>
      </c>
      <c r="L112" s="16">
        <v>4.63</v>
      </c>
      <c r="M112" s="16">
        <v>4.42</v>
      </c>
      <c r="N112" s="16">
        <v>3.76</v>
      </c>
      <c r="O112" s="16">
        <v>1.75</v>
      </c>
      <c r="P112" s="16">
        <v>1.72</v>
      </c>
      <c r="Q112" s="16">
        <v>1.9314551263433053</v>
      </c>
      <c r="R112" s="16">
        <v>4.013911027387335</v>
      </c>
      <c r="S112" s="58">
        <f t="shared" si="7"/>
        <v>2.8100183262064755</v>
      </c>
      <c r="T112" s="51">
        <f t="shared" si="8"/>
        <v>184</v>
      </c>
      <c r="U112" s="54">
        <f t="shared" si="9"/>
        <v>48</v>
      </c>
      <c r="V112" s="10">
        <v>2</v>
      </c>
      <c r="W112" s="10">
        <v>4</v>
      </c>
      <c r="X112" s="10"/>
      <c r="Y112" s="10"/>
      <c r="Z112" s="10">
        <v>1</v>
      </c>
      <c r="AA112" s="10"/>
      <c r="AB112" s="34">
        <v>3</v>
      </c>
      <c r="AC112" s="34">
        <v>2</v>
      </c>
      <c r="AD112" s="34"/>
      <c r="AE112" s="34">
        <v>3</v>
      </c>
      <c r="AF112" s="34">
        <v>10</v>
      </c>
      <c r="AG112" s="34">
        <v>2</v>
      </c>
      <c r="AH112" s="34">
        <v>1</v>
      </c>
      <c r="AI112" s="34">
        <v>1</v>
      </c>
      <c r="AJ112" s="34"/>
      <c r="AK112">
        <v>10</v>
      </c>
      <c r="AL112" s="34"/>
      <c r="AM112" s="34">
        <v>7</v>
      </c>
      <c r="AN112" s="34">
        <v>5</v>
      </c>
      <c r="AO112" s="34">
        <v>2</v>
      </c>
      <c r="AP112" s="34">
        <v>4</v>
      </c>
      <c r="AQ112" s="34">
        <v>2</v>
      </c>
      <c r="AR112" s="34">
        <v>8</v>
      </c>
      <c r="AS112" s="34">
        <v>8</v>
      </c>
      <c r="AT112" s="34">
        <v>3</v>
      </c>
      <c r="AU112" s="34">
        <v>4</v>
      </c>
      <c r="AV112">
        <v>9</v>
      </c>
      <c r="AY112">
        <v>2</v>
      </c>
      <c r="AZ112" s="34">
        <v>7</v>
      </c>
      <c r="BA112">
        <v>1</v>
      </c>
      <c r="BB112">
        <v>5</v>
      </c>
      <c r="BC112">
        <v>3</v>
      </c>
      <c r="BE112">
        <v>4</v>
      </c>
      <c r="BF112">
        <v>5</v>
      </c>
      <c r="BG112">
        <v>1</v>
      </c>
      <c r="BH112">
        <v>2</v>
      </c>
      <c r="BI112">
        <v>4</v>
      </c>
      <c r="BJ112">
        <v>2</v>
      </c>
      <c r="BK112">
        <v>9</v>
      </c>
      <c r="BM112">
        <v>2</v>
      </c>
      <c r="BR112">
        <v>2</v>
      </c>
      <c r="BS112">
        <v>4</v>
      </c>
      <c r="BU112">
        <v>8</v>
      </c>
      <c r="BW112">
        <v>1</v>
      </c>
      <c r="BX112">
        <v>3</v>
      </c>
      <c r="BY112">
        <v>1</v>
      </c>
      <c r="BZ112">
        <v>3</v>
      </c>
      <c r="CB112">
        <v>5</v>
      </c>
      <c r="CC112">
        <v>3</v>
      </c>
      <c r="CD112">
        <v>1</v>
      </c>
      <c r="CE112">
        <v>2</v>
      </c>
      <c r="CF112">
        <v>8</v>
      </c>
      <c r="CL112">
        <v>4</v>
      </c>
      <c r="CN112">
        <v>1</v>
      </c>
    </row>
    <row r="113" spans="1:91" ht="12.75">
      <c r="A113" s="1" t="s">
        <v>122</v>
      </c>
      <c r="B113" s="30">
        <v>4.56</v>
      </c>
      <c r="C113" s="21">
        <v>5.73</v>
      </c>
      <c r="D113" s="39">
        <v>7.09</v>
      </c>
      <c r="E113" s="26">
        <v>12.12</v>
      </c>
      <c r="F113" s="39">
        <v>10.94</v>
      </c>
      <c r="G113" s="110">
        <v>12.16944522968198</v>
      </c>
      <c r="H113" s="113">
        <f t="shared" si="10"/>
        <v>14.465653508482674</v>
      </c>
      <c r="I113" s="86">
        <v>13.62</v>
      </c>
      <c r="J113" s="16">
        <v>14.51</v>
      </c>
      <c r="K113" s="16">
        <v>15.29</v>
      </c>
      <c r="L113" s="16">
        <v>15.37</v>
      </c>
      <c r="M113" s="16">
        <v>14.52</v>
      </c>
      <c r="N113" s="16">
        <v>15.16</v>
      </c>
      <c r="O113" s="16">
        <v>13.73</v>
      </c>
      <c r="P113" s="16">
        <v>14.3</v>
      </c>
      <c r="Q113" s="16">
        <v>13.883241359279697</v>
      </c>
      <c r="R113" s="16">
        <v>14.273293725547024</v>
      </c>
      <c r="S113" s="58">
        <f t="shared" si="7"/>
        <v>13.317043372021992</v>
      </c>
      <c r="T113" s="51">
        <f t="shared" si="8"/>
        <v>872</v>
      </c>
      <c r="U113" s="54">
        <f t="shared" si="9"/>
        <v>64</v>
      </c>
      <c r="V113" s="10">
        <v>18</v>
      </c>
      <c r="W113" s="10">
        <v>4</v>
      </c>
      <c r="X113" s="10">
        <v>3</v>
      </c>
      <c r="Y113" s="10">
        <v>5</v>
      </c>
      <c r="Z113" s="10">
        <v>14</v>
      </c>
      <c r="AA113" s="10">
        <v>2</v>
      </c>
      <c r="AB113" s="34">
        <v>2</v>
      </c>
      <c r="AC113" s="34">
        <v>6</v>
      </c>
      <c r="AD113" s="34"/>
      <c r="AE113" s="34"/>
      <c r="AF113" s="34">
        <v>4</v>
      </c>
      <c r="AG113">
        <v>1</v>
      </c>
      <c r="AH113" s="34"/>
      <c r="AI113" s="34">
        <v>10</v>
      </c>
      <c r="AJ113" s="34">
        <v>18</v>
      </c>
      <c r="AK113" s="34">
        <v>20</v>
      </c>
      <c r="AL113" s="34">
        <v>14</v>
      </c>
      <c r="AM113" s="34">
        <v>31</v>
      </c>
      <c r="AN113" s="34">
        <v>3</v>
      </c>
      <c r="AO113" s="34">
        <v>4</v>
      </c>
      <c r="AP113" s="34">
        <v>29</v>
      </c>
      <c r="AQ113" s="34">
        <v>35</v>
      </c>
      <c r="AR113" s="34">
        <v>32</v>
      </c>
      <c r="AS113" s="34">
        <v>2</v>
      </c>
      <c r="AT113" s="34">
        <v>1</v>
      </c>
      <c r="AU113" s="34">
        <v>30</v>
      </c>
      <c r="AV113" s="34">
        <v>3</v>
      </c>
      <c r="AW113" s="34">
        <v>18</v>
      </c>
      <c r="AX113" s="34">
        <v>18</v>
      </c>
      <c r="AY113" s="34"/>
      <c r="AZ113" s="34">
        <v>10</v>
      </c>
      <c r="BA113" s="34">
        <v>18</v>
      </c>
      <c r="BB113" s="34">
        <v>2</v>
      </c>
      <c r="BC113" s="34">
        <v>1</v>
      </c>
      <c r="BD113" s="34"/>
      <c r="BE113">
        <v>4</v>
      </c>
      <c r="BF113" s="34">
        <v>4</v>
      </c>
      <c r="BG113" s="34">
        <v>48</v>
      </c>
      <c r="BH113">
        <v>24</v>
      </c>
      <c r="BI113">
        <v>44</v>
      </c>
      <c r="BJ113">
        <v>27</v>
      </c>
      <c r="BK113">
        <v>8</v>
      </c>
      <c r="BL113">
        <v>7</v>
      </c>
      <c r="BM113">
        <v>7</v>
      </c>
      <c r="BN113">
        <v>1</v>
      </c>
      <c r="BO113">
        <v>2</v>
      </c>
      <c r="BP113">
        <v>28</v>
      </c>
      <c r="BQ113">
        <v>30</v>
      </c>
      <c r="BR113">
        <v>30</v>
      </c>
      <c r="BS113">
        <v>9</v>
      </c>
      <c r="BT113">
        <v>7</v>
      </c>
      <c r="BU113">
        <v>32</v>
      </c>
      <c r="BV113">
        <v>12</v>
      </c>
      <c r="BW113">
        <v>13</v>
      </c>
      <c r="BX113">
        <v>13</v>
      </c>
      <c r="BY113">
        <v>24</v>
      </c>
      <c r="BZ113">
        <v>45</v>
      </c>
      <c r="CA113">
        <v>23</v>
      </c>
      <c r="CB113">
        <v>15</v>
      </c>
      <c r="CC113">
        <v>7</v>
      </c>
      <c r="CD113">
        <v>3</v>
      </c>
      <c r="CE113">
        <v>1</v>
      </c>
      <c r="CF113">
        <v>5</v>
      </c>
      <c r="CG113">
        <v>15</v>
      </c>
      <c r="CH113">
        <v>4</v>
      </c>
      <c r="CJ113">
        <v>8</v>
      </c>
      <c r="CK113">
        <v>7</v>
      </c>
      <c r="CL113">
        <v>6</v>
      </c>
      <c r="CM113">
        <v>1</v>
      </c>
    </row>
    <row r="114" spans="1:52" ht="12.75">
      <c r="A114" s="1" t="s">
        <v>123</v>
      </c>
      <c r="B114" s="30">
        <v>0.01</v>
      </c>
      <c r="C114" s="21">
        <v>0.02</v>
      </c>
      <c r="D114" s="69" t="s">
        <v>256</v>
      </c>
      <c r="E114" s="26">
        <v>0.03</v>
      </c>
      <c r="F114" s="39">
        <v>0.04</v>
      </c>
      <c r="G114" s="110">
        <v>0.006999999999999999</v>
      </c>
      <c r="H114" s="113">
        <f t="shared" si="10"/>
        <v>0.022968947021891464</v>
      </c>
      <c r="I114" s="86">
        <v>0.01</v>
      </c>
      <c r="J114" s="16"/>
      <c r="K114" s="16"/>
      <c r="L114" s="16">
        <v>0.06</v>
      </c>
      <c r="M114" s="16"/>
      <c r="N114" s="16"/>
      <c r="O114" s="16">
        <v>0.015006002400960384</v>
      </c>
      <c r="P114" s="16">
        <v>0.04309106578569377</v>
      </c>
      <c r="Q114" s="16">
        <v>0.07261109497531222</v>
      </c>
      <c r="R114" s="16">
        <v>0.028981307056948274</v>
      </c>
      <c r="S114" s="58">
        <f t="shared" si="7"/>
        <v>0.015271838729383019</v>
      </c>
      <c r="T114" s="51">
        <f t="shared" si="8"/>
        <v>1</v>
      </c>
      <c r="U114" s="54">
        <f t="shared" si="9"/>
        <v>1</v>
      </c>
      <c r="V114" s="10"/>
      <c r="W114" s="10"/>
      <c r="X114" s="10"/>
      <c r="Y114" s="10"/>
      <c r="Z114" s="10"/>
      <c r="AA114" s="10"/>
      <c r="AC114" s="18"/>
      <c r="AD114" s="18"/>
      <c r="AE114" s="18"/>
      <c r="AO114" s="34"/>
      <c r="AS114" s="34"/>
      <c r="AT114" s="34"/>
      <c r="AZ114" s="34">
        <v>1</v>
      </c>
    </row>
    <row r="115" spans="1:89" ht="12.75">
      <c r="A115" s="1" t="s">
        <v>124</v>
      </c>
      <c r="B115" s="31">
        <v>90.6</v>
      </c>
      <c r="C115" s="21">
        <v>44.43</v>
      </c>
      <c r="D115" s="40">
        <v>15.29</v>
      </c>
      <c r="E115" s="26">
        <v>13.13</v>
      </c>
      <c r="F115" s="39">
        <v>15.94</v>
      </c>
      <c r="G115" s="110">
        <v>37.92022732626619</v>
      </c>
      <c r="H115" s="113">
        <f t="shared" si="10"/>
        <v>48.10241884103981</v>
      </c>
      <c r="I115" s="86">
        <v>22.82</v>
      </c>
      <c r="J115" s="16">
        <v>53.81</v>
      </c>
      <c r="K115" s="16">
        <v>52.32</v>
      </c>
      <c r="L115" s="16">
        <v>43.97</v>
      </c>
      <c r="M115" s="16">
        <v>44.05</v>
      </c>
      <c r="N115" s="16">
        <v>41.11</v>
      </c>
      <c r="O115" s="16">
        <v>32.03</v>
      </c>
      <c r="P115" s="16">
        <v>51.52</v>
      </c>
      <c r="Q115" s="16">
        <v>83.952948010456</v>
      </c>
      <c r="R115" s="16">
        <v>55.441240399942046</v>
      </c>
      <c r="S115" s="58">
        <f t="shared" si="7"/>
        <v>36.56078191814294</v>
      </c>
      <c r="T115" s="51">
        <f t="shared" si="8"/>
        <v>2394</v>
      </c>
      <c r="U115" s="54">
        <f t="shared" si="9"/>
        <v>49</v>
      </c>
      <c r="V115" s="10">
        <v>88</v>
      </c>
      <c r="W115" s="10">
        <v>2</v>
      </c>
      <c r="X115" s="10"/>
      <c r="Y115" s="10"/>
      <c r="Z115" s="10">
        <v>44</v>
      </c>
      <c r="AA115" s="10">
        <v>12</v>
      </c>
      <c r="AB115" s="34">
        <v>21</v>
      </c>
      <c r="AC115" s="34">
        <v>18</v>
      </c>
      <c r="AD115" s="34"/>
      <c r="AE115" s="34"/>
      <c r="AF115" s="34">
        <v>128</v>
      </c>
      <c r="AH115" s="34"/>
      <c r="AI115" s="34"/>
      <c r="AJ115" s="34">
        <v>60</v>
      </c>
      <c r="AK115">
        <v>8</v>
      </c>
      <c r="AL115" s="34">
        <v>4</v>
      </c>
      <c r="AM115" s="34">
        <v>136</v>
      </c>
      <c r="AN115" s="34">
        <v>5</v>
      </c>
      <c r="AO115" s="34">
        <v>4</v>
      </c>
      <c r="AP115" s="34">
        <v>40</v>
      </c>
      <c r="AQ115" s="34">
        <v>184</v>
      </c>
      <c r="AR115" s="34">
        <v>26</v>
      </c>
      <c r="AS115" s="34"/>
      <c r="AT115" s="34"/>
      <c r="AU115" s="34">
        <v>110</v>
      </c>
      <c r="AW115">
        <v>77</v>
      </c>
      <c r="AX115">
        <v>101</v>
      </c>
      <c r="AZ115" s="34">
        <v>21</v>
      </c>
      <c r="BA115">
        <v>13</v>
      </c>
      <c r="BB115">
        <v>34</v>
      </c>
      <c r="BE115">
        <v>86</v>
      </c>
      <c r="BF115">
        <v>42</v>
      </c>
      <c r="BG115">
        <v>39</v>
      </c>
      <c r="BH115">
        <v>47</v>
      </c>
      <c r="BI115">
        <v>82</v>
      </c>
      <c r="BJ115">
        <v>4</v>
      </c>
      <c r="BK115">
        <v>1</v>
      </c>
      <c r="BO115">
        <v>85</v>
      </c>
      <c r="BP115">
        <v>224</v>
      </c>
      <c r="BQ115">
        <v>33</v>
      </c>
      <c r="BR115">
        <v>35</v>
      </c>
      <c r="BS115">
        <v>50</v>
      </c>
      <c r="BT115">
        <v>50</v>
      </c>
      <c r="BU115">
        <v>75</v>
      </c>
      <c r="BV115">
        <v>103</v>
      </c>
      <c r="BW115">
        <v>144</v>
      </c>
      <c r="BX115">
        <v>5</v>
      </c>
      <c r="BZ115">
        <v>45</v>
      </c>
      <c r="CA115">
        <v>32</v>
      </c>
      <c r="CB115">
        <v>17</v>
      </c>
      <c r="CC115">
        <v>9</v>
      </c>
      <c r="CD115">
        <v>1</v>
      </c>
      <c r="CE115">
        <v>2</v>
      </c>
      <c r="CG115">
        <v>11</v>
      </c>
      <c r="CI115">
        <v>2</v>
      </c>
      <c r="CJ115">
        <v>30</v>
      </c>
      <c r="CK115">
        <v>4</v>
      </c>
    </row>
    <row r="116" spans="1:40" ht="12.75">
      <c r="A116" s="1" t="s">
        <v>125</v>
      </c>
      <c r="B116" s="30">
        <v>0.25</v>
      </c>
      <c r="C116" s="21">
        <v>0.05</v>
      </c>
      <c r="D116" s="39">
        <v>0.03</v>
      </c>
      <c r="E116" s="26">
        <v>0.02</v>
      </c>
      <c r="F116" s="69" t="s">
        <v>256</v>
      </c>
      <c r="G116" s="110">
        <v>0.01</v>
      </c>
      <c r="H116" s="113">
        <f t="shared" si="10"/>
        <v>0.004449065352847414</v>
      </c>
      <c r="I116" s="86"/>
      <c r="J116" s="16"/>
      <c r="K116" s="16"/>
      <c r="L116" s="16">
        <v>0.03</v>
      </c>
      <c r="M116" s="16"/>
      <c r="N116" s="16"/>
      <c r="O116" s="16"/>
      <c r="P116" s="16"/>
      <c r="Q116" s="16"/>
      <c r="R116" s="16">
        <v>0.014490653528474137</v>
      </c>
      <c r="S116" s="58">
        <f t="shared" si="7"/>
        <v>0</v>
      </c>
      <c r="T116" s="51">
        <f t="shared" si="8"/>
        <v>0</v>
      </c>
      <c r="U116" s="54">
        <f t="shared" si="9"/>
        <v>0</v>
      </c>
      <c r="V116" s="10"/>
      <c r="W116" s="10"/>
      <c r="X116" s="10"/>
      <c r="Y116" s="10"/>
      <c r="Z116" s="10"/>
      <c r="AA116" s="10"/>
      <c r="AC116" s="18"/>
      <c r="AD116" s="18"/>
      <c r="AE116" s="18"/>
      <c r="AM116" s="34"/>
      <c r="AN116" s="34"/>
    </row>
    <row r="117" spans="1:92" ht="12.75">
      <c r="A117" s="1" t="s">
        <v>126</v>
      </c>
      <c r="B117" s="30">
        <v>47.42</v>
      </c>
      <c r="C117" s="21">
        <v>53.63</v>
      </c>
      <c r="D117" s="40">
        <v>40.11</v>
      </c>
      <c r="E117" s="26">
        <v>41.99</v>
      </c>
      <c r="F117" s="39">
        <v>24.56</v>
      </c>
      <c r="G117" s="110">
        <v>23.514391048292115</v>
      </c>
      <c r="H117" s="113">
        <f t="shared" si="10"/>
        <v>28.206214568742286</v>
      </c>
      <c r="I117" s="86">
        <v>20.66</v>
      </c>
      <c r="J117" s="16">
        <v>31.36</v>
      </c>
      <c r="K117" s="16">
        <v>31.34</v>
      </c>
      <c r="L117" s="16">
        <v>30.95</v>
      </c>
      <c r="M117" s="16">
        <v>25.68</v>
      </c>
      <c r="N117" s="16">
        <v>28.86</v>
      </c>
      <c r="O117" s="16">
        <v>25.71</v>
      </c>
      <c r="P117" s="16">
        <v>30.38</v>
      </c>
      <c r="Q117" s="16">
        <v>33.32849259366831</v>
      </c>
      <c r="R117" s="16">
        <v>23.793653093754532</v>
      </c>
      <c r="S117" s="58">
        <f t="shared" si="7"/>
        <v>25.946854001221748</v>
      </c>
      <c r="T117" s="51">
        <f t="shared" si="8"/>
        <v>1699</v>
      </c>
      <c r="U117" s="54">
        <f t="shared" si="9"/>
        <v>69</v>
      </c>
      <c r="V117" s="10">
        <v>25</v>
      </c>
      <c r="W117" s="10">
        <v>38</v>
      </c>
      <c r="X117" s="10">
        <v>31</v>
      </c>
      <c r="Y117" s="10">
        <v>5</v>
      </c>
      <c r="Z117" s="10">
        <v>95</v>
      </c>
      <c r="AA117" s="10">
        <v>29</v>
      </c>
      <c r="AB117" s="34">
        <v>4</v>
      </c>
      <c r="AC117" s="34">
        <v>23</v>
      </c>
      <c r="AD117" s="34">
        <v>1</v>
      </c>
      <c r="AE117" s="34">
        <v>3</v>
      </c>
      <c r="AF117" s="34">
        <v>20</v>
      </c>
      <c r="AG117" s="34">
        <v>7</v>
      </c>
      <c r="AH117" s="34">
        <v>28</v>
      </c>
      <c r="AI117" s="34">
        <v>1</v>
      </c>
      <c r="AJ117" s="34">
        <v>16</v>
      </c>
      <c r="AK117" s="34">
        <v>11</v>
      </c>
      <c r="AL117" s="34">
        <v>9</v>
      </c>
      <c r="AM117" s="34">
        <v>69</v>
      </c>
      <c r="AN117" s="34">
        <v>4</v>
      </c>
      <c r="AO117" s="34">
        <v>5</v>
      </c>
      <c r="AP117" s="34">
        <v>31</v>
      </c>
      <c r="AQ117" s="34">
        <v>30</v>
      </c>
      <c r="AR117" s="34">
        <v>10</v>
      </c>
      <c r="AS117" s="34">
        <v>2</v>
      </c>
      <c r="AT117" s="34">
        <v>14</v>
      </c>
      <c r="AU117" s="34">
        <v>36</v>
      </c>
      <c r="AV117" s="34">
        <v>21</v>
      </c>
      <c r="AW117" s="34">
        <v>49</v>
      </c>
      <c r="AX117" s="34">
        <v>43</v>
      </c>
      <c r="AY117" s="34">
        <v>5</v>
      </c>
      <c r="AZ117" s="34">
        <v>4</v>
      </c>
      <c r="BA117" s="34">
        <v>19</v>
      </c>
      <c r="BB117" s="34"/>
      <c r="BC117" s="34">
        <v>42</v>
      </c>
      <c r="BD117" s="34">
        <v>2</v>
      </c>
      <c r="BE117">
        <v>14</v>
      </c>
      <c r="BF117" s="34">
        <v>37</v>
      </c>
      <c r="BG117" s="34">
        <v>50</v>
      </c>
      <c r="BH117">
        <v>79</v>
      </c>
      <c r="BI117">
        <v>33</v>
      </c>
      <c r="BJ117">
        <v>10</v>
      </c>
      <c r="BK117">
        <v>11</v>
      </c>
      <c r="BL117">
        <v>18</v>
      </c>
      <c r="BM117">
        <v>6</v>
      </c>
      <c r="BO117">
        <v>50</v>
      </c>
      <c r="BP117">
        <v>44</v>
      </c>
      <c r="BQ117">
        <v>27</v>
      </c>
      <c r="BR117">
        <v>31</v>
      </c>
      <c r="BS117">
        <v>35</v>
      </c>
      <c r="BT117">
        <v>23</v>
      </c>
      <c r="BU117">
        <v>112</v>
      </c>
      <c r="BV117">
        <v>54</v>
      </c>
      <c r="BW117">
        <v>45</v>
      </c>
      <c r="BX117">
        <v>6</v>
      </c>
      <c r="BY117">
        <v>18</v>
      </c>
      <c r="BZ117">
        <v>79</v>
      </c>
      <c r="CA117">
        <v>28</v>
      </c>
      <c r="CB117">
        <v>31</v>
      </c>
      <c r="CC117">
        <v>9</v>
      </c>
      <c r="CD117">
        <v>35</v>
      </c>
      <c r="CE117">
        <v>8</v>
      </c>
      <c r="CF117">
        <v>5</v>
      </c>
      <c r="CG117">
        <v>9</v>
      </c>
      <c r="CH117">
        <v>8</v>
      </c>
      <c r="CI117">
        <v>19</v>
      </c>
      <c r="CJ117">
        <v>20</v>
      </c>
      <c r="CK117">
        <v>4</v>
      </c>
      <c r="CL117">
        <v>1</v>
      </c>
      <c r="CM117">
        <v>7</v>
      </c>
      <c r="CN117">
        <v>1</v>
      </c>
    </row>
    <row r="118" spans="1:92" ht="12.75">
      <c r="A118" s="1" t="s">
        <v>127</v>
      </c>
      <c r="B118" s="30">
        <v>0.03</v>
      </c>
      <c r="C118" s="21">
        <v>0.18</v>
      </c>
      <c r="D118" s="39">
        <v>0.28</v>
      </c>
      <c r="E118" s="26">
        <v>0.75</v>
      </c>
      <c r="F118" s="40">
        <v>0.9</v>
      </c>
      <c r="G118" s="110">
        <v>2.4040471142520614</v>
      </c>
      <c r="H118" s="113">
        <f t="shared" si="10"/>
        <v>6.173799458740631</v>
      </c>
      <c r="I118" s="86">
        <v>2.84</v>
      </c>
      <c r="J118" s="16">
        <v>4.76</v>
      </c>
      <c r="K118" s="16">
        <v>5.25</v>
      </c>
      <c r="L118" s="16">
        <v>4.98</v>
      </c>
      <c r="M118" s="16">
        <v>7.97</v>
      </c>
      <c r="N118" s="16">
        <v>9.24</v>
      </c>
      <c r="O118" s="16">
        <v>8.4</v>
      </c>
      <c r="P118" s="16">
        <v>6.07</v>
      </c>
      <c r="Q118" s="16">
        <v>5.692709846064479</v>
      </c>
      <c r="R118" s="16">
        <v>6.535284741341836</v>
      </c>
      <c r="S118" s="58">
        <f t="shared" si="7"/>
        <v>6.963958460598657</v>
      </c>
      <c r="T118" s="51">
        <f t="shared" si="8"/>
        <v>456</v>
      </c>
      <c r="U118" s="54">
        <f t="shared" si="9"/>
        <v>54</v>
      </c>
      <c r="V118" s="10">
        <v>7</v>
      </c>
      <c r="W118" s="10">
        <v>11</v>
      </c>
      <c r="X118" s="10">
        <v>6</v>
      </c>
      <c r="Y118" s="10">
        <v>5</v>
      </c>
      <c r="Z118" s="10">
        <v>17</v>
      </c>
      <c r="AA118" s="10"/>
      <c r="AB118" s="34">
        <v>1</v>
      </c>
      <c r="AC118" s="34"/>
      <c r="AD118" s="34"/>
      <c r="AE118" s="34">
        <v>2</v>
      </c>
      <c r="AF118">
        <v>3</v>
      </c>
      <c r="AG118" s="34">
        <v>11</v>
      </c>
      <c r="AH118" s="34">
        <v>10</v>
      </c>
      <c r="AI118" s="34">
        <v>5</v>
      </c>
      <c r="AJ118" s="34">
        <v>10</v>
      </c>
      <c r="AL118" s="34">
        <v>5</v>
      </c>
      <c r="AM118" s="34">
        <v>28</v>
      </c>
      <c r="AN118" s="34">
        <v>3</v>
      </c>
      <c r="AO118" s="34">
        <v>22</v>
      </c>
      <c r="AP118" s="34">
        <v>11</v>
      </c>
      <c r="AQ118" s="34"/>
      <c r="AR118" s="34">
        <v>3</v>
      </c>
      <c r="AS118" s="34">
        <v>3</v>
      </c>
      <c r="AT118" s="34">
        <v>4</v>
      </c>
      <c r="AU118" s="34">
        <v>5</v>
      </c>
      <c r="AV118">
        <v>12</v>
      </c>
      <c r="AW118">
        <v>3</v>
      </c>
      <c r="AX118" s="34">
        <v>2</v>
      </c>
      <c r="AY118">
        <v>4</v>
      </c>
      <c r="AZ118" s="34">
        <v>7</v>
      </c>
      <c r="BA118">
        <v>6</v>
      </c>
      <c r="BB118" s="34">
        <v>2</v>
      </c>
      <c r="BC118">
        <v>10</v>
      </c>
      <c r="BD118" s="34">
        <v>9</v>
      </c>
      <c r="BE118">
        <v>2</v>
      </c>
      <c r="BF118">
        <v>9</v>
      </c>
      <c r="BJ118">
        <v>3</v>
      </c>
      <c r="BK118">
        <v>5</v>
      </c>
      <c r="BL118">
        <v>11</v>
      </c>
      <c r="BM118">
        <v>2</v>
      </c>
      <c r="BN118">
        <v>25</v>
      </c>
      <c r="BO118">
        <v>1</v>
      </c>
      <c r="BS118">
        <v>5</v>
      </c>
      <c r="BT118">
        <v>3</v>
      </c>
      <c r="BU118">
        <v>106</v>
      </c>
      <c r="BV118">
        <v>1</v>
      </c>
      <c r="BX118">
        <v>2</v>
      </c>
      <c r="BY118">
        <v>3</v>
      </c>
      <c r="BZ118">
        <v>14</v>
      </c>
      <c r="CE118">
        <v>4</v>
      </c>
      <c r="CF118">
        <v>3</v>
      </c>
      <c r="CH118">
        <v>5</v>
      </c>
      <c r="CI118">
        <v>4</v>
      </c>
      <c r="CJ118">
        <v>6</v>
      </c>
      <c r="CK118">
        <v>7</v>
      </c>
      <c r="CL118">
        <v>5</v>
      </c>
      <c r="CM118">
        <v>2</v>
      </c>
      <c r="CN118">
        <v>1</v>
      </c>
    </row>
    <row r="119" spans="1:78" ht="12.75">
      <c r="A119" s="1" t="s">
        <v>128</v>
      </c>
      <c r="B119" s="31">
        <v>2.5</v>
      </c>
      <c r="C119" s="24">
        <v>1.02</v>
      </c>
      <c r="D119" s="39">
        <v>0.46</v>
      </c>
      <c r="E119" s="26">
        <v>0.13</v>
      </c>
      <c r="F119" s="39">
        <v>0.01</v>
      </c>
      <c r="G119" s="110">
        <v>0.099</v>
      </c>
      <c r="H119" s="113">
        <f t="shared" si="10"/>
        <v>0.2946415953727887</v>
      </c>
      <c r="I119" s="86">
        <v>0.01</v>
      </c>
      <c r="J119" s="16"/>
      <c r="K119" s="16">
        <v>0.69</v>
      </c>
      <c r="L119" s="16">
        <v>0.02</v>
      </c>
      <c r="M119" s="16">
        <v>0.92</v>
      </c>
      <c r="N119" s="16">
        <v>0.48</v>
      </c>
      <c r="O119" s="16">
        <v>0.015006002400960384</v>
      </c>
      <c r="P119" s="16">
        <v>0.07181844297615628</v>
      </c>
      <c r="Q119" s="16">
        <v>0.26139994191112403</v>
      </c>
      <c r="R119" s="16">
        <v>0.4781915664396465</v>
      </c>
      <c r="S119" s="58">
        <f t="shared" si="7"/>
        <v>0.18326206475259624</v>
      </c>
      <c r="T119" s="51">
        <f t="shared" si="8"/>
        <v>12</v>
      </c>
      <c r="U119" s="54">
        <f t="shared" si="9"/>
        <v>4</v>
      </c>
      <c r="V119" s="10"/>
      <c r="W119" s="10"/>
      <c r="X119" s="10"/>
      <c r="Y119" s="10"/>
      <c r="Z119" s="10">
        <v>1</v>
      </c>
      <c r="AA119" s="10"/>
      <c r="AC119" s="34"/>
      <c r="AD119" s="34"/>
      <c r="AE119" s="34">
        <v>1</v>
      </c>
      <c r="AH119" s="34"/>
      <c r="AI119" s="34"/>
      <c r="AP119" s="34">
        <v>5</v>
      </c>
      <c r="AR119" s="34"/>
      <c r="AU119" s="34"/>
      <c r="BZ119">
        <v>5</v>
      </c>
    </row>
    <row r="120" spans="1:89" ht="12.75">
      <c r="A120" s="1" t="s">
        <v>129</v>
      </c>
      <c r="B120" s="30">
        <v>27.78</v>
      </c>
      <c r="C120" s="21">
        <v>43.99</v>
      </c>
      <c r="D120" s="40">
        <v>62.92</v>
      </c>
      <c r="E120" s="27">
        <v>37.8</v>
      </c>
      <c r="F120" s="40">
        <v>16.8</v>
      </c>
      <c r="G120" s="110">
        <v>10.316457008244994</v>
      </c>
      <c r="H120" s="113">
        <f t="shared" si="10"/>
        <v>10.520769477523766</v>
      </c>
      <c r="I120" s="86">
        <v>9.84</v>
      </c>
      <c r="J120" s="16">
        <v>15.6</v>
      </c>
      <c r="K120" s="16">
        <v>13.13</v>
      </c>
      <c r="L120" s="16">
        <v>12.51</v>
      </c>
      <c r="M120" s="16">
        <v>9.68</v>
      </c>
      <c r="N120" s="16">
        <v>11.78</v>
      </c>
      <c r="O120" s="16">
        <v>6.44</v>
      </c>
      <c r="P120" s="16">
        <v>8.94</v>
      </c>
      <c r="Q120" s="16">
        <v>6.825442927679349</v>
      </c>
      <c r="R120" s="16">
        <v>10.462251847558326</v>
      </c>
      <c r="S120" s="58">
        <f t="shared" si="7"/>
        <v>7.910812461820404</v>
      </c>
      <c r="T120" s="51">
        <f t="shared" si="8"/>
        <v>518</v>
      </c>
      <c r="U120" s="54">
        <f t="shared" si="9"/>
        <v>35</v>
      </c>
      <c r="V120" s="10">
        <v>21</v>
      </c>
      <c r="W120" s="10"/>
      <c r="X120" s="10"/>
      <c r="Y120" s="10">
        <v>1</v>
      </c>
      <c r="Z120" s="10">
        <v>2</v>
      </c>
      <c r="AA120" s="10"/>
      <c r="AB120" s="34"/>
      <c r="AC120" s="18"/>
      <c r="AD120" s="18"/>
      <c r="AE120" s="18"/>
      <c r="AH120" s="34">
        <v>3</v>
      </c>
      <c r="AI120" s="34">
        <v>5</v>
      </c>
      <c r="AJ120" s="34"/>
      <c r="AM120" s="34">
        <v>25</v>
      </c>
      <c r="AN120" s="34"/>
      <c r="AP120" s="34"/>
      <c r="AQ120" s="34">
        <v>57</v>
      </c>
      <c r="AR120" s="34"/>
      <c r="AW120">
        <v>8</v>
      </c>
      <c r="AX120">
        <v>7</v>
      </c>
      <c r="AZ120" s="34">
        <v>3</v>
      </c>
      <c r="BA120">
        <v>2</v>
      </c>
      <c r="BD120">
        <v>13</v>
      </c>
      <c r="BE120">
        <v>1</v>
      </c>
      <c r="BG120">
        <v>7</v>
      </c>
      <c r="BH120">
        <v>16</v>
      </c>
      <c r="BI120">
        <v>1</v>
      </c>
      <c r="BJ120">
        <v>3</v>
      </c>
      <c r="BL120">
        <v>15</v>
      </c>
      <c r="BO120">
        <v>1</v>
      </c>
      <c r="BP120">
        <v>65</v>
      </c>
      <c r="BQ120">
        <v>10</v>
      </c>
      <c r="BR120">
        <v>3</v>
      </c>
      <c r="BT120">
        <v>13</v>
      </c>
      <c r="BV120">
        <v>13</v>
      </c>
      <c r="BW120">
        <v>31</v>
      </c>
      <c r="BX120">
        <v>40</v>
      </c>
      <c r="BY120">
        <v>36</v>
      </c>
      <c r="BZ120">
        <v>28</v>
      </c>
      <c r="CA120">
        <v>36</v>
      </c>
      <c r="CB120">
        <v>2</v>
      </c>
      <c r="CC120">
        <v>3</v>
      </c>
      <c r="CG120">
        <v>1</v>
      </c>
      <c r="CI120">
        <v>18</v>
      </c>
      <c r="CJ120">
        <v>15</v>
      </c>
      <c r="CK120">
        <v>13</v>
      </c>
    </row>
    <row r="121" spans="1:90" ht="12.75">
      <c r="A121" s="1" t="s">
        <v>130</v>
      </c>
      <c r="B121" s="30"/>
      <c r="C121" s="21">
        <v>0.02</v>
      </c>
      <c r="D121" s="69" t="s">
        <v>256</v>
      </c>
      <c r="E121" s="26">
        <v>0.14</v>
      </c>
      <c r="F121" s="39">
        <v>0.09</v>
      </c>
      <c r="G121" s="110">
        <v>2.496676089517079</v>
      </c>
      <c r="H121" s="113">
        <f t="shared" si="10"/>
        <v>26.519225799482776</v>
      </c>
      <c r="I121" s="86">
        <v>10.62</v>
      </c>
      <c r="J121" s="16">
        <v>20.44</v>
      </c>
      <c r="K121" s="16">
        <v>23.39</v>
      </c>
      <c r="L121" s="16">
        <v>30.37</v>
      </c>
      <c r="M121" s="16">
        <v>39.01</v>
      </c>
      <c r="N121" s="16">
        <v>34.44</v>
      </c>
      <c r="O121" s="16">
        <v>22.25</v>
      </c>
      <c r="P121" s="16">
        <v>26.63</v>
      </c>
      <c r="Q121" s="16">
        <v>23.308161487075225</v>
      </c>
      <c r="R121" s="16">
        <v>34.734096507752504</v>
      </c>
      <c r="S121" s="58">
        <f t="shared" si="7"/>
        <v>34.667073915699454</v>
      </c>
      <c r="T121" s="51">
        <f t="shared" si="8"/>
        <v>2270</v>
      </c>
      <c r="U121" s="54">
        <f t="shared" si="9"/>
        <v>57</v>
      </c>
      <c r="V121" s="10">
        <v>130</v>
      </c>
      <c r="W121" s="10">
        <v>1</v>
      </c>
      <c r="X121" s="10">
        <v>16</v>
      </c>
      <c r="Y121" s="10">
        <v>15</v>
      </c>
      <c r="Z121" s="10">
        <v>3</v>
      </c>
      <c r="AA121" s="10">
        <v>6</v>
      </c>
      <c r="AB121" s="34">
        <v>24</v>
      </c>
      <c r="AC121" s="18">
        <v>34</v>
      </c>
      <c r="AD121" s="18"/>
      <c r="AE121" s="18">
        <v>5</v>
      </c>
      <c r="AF121" s="18"/>
      <c r="AH121" s="34">
        <v>13</v>
      </c>
      <c r="AI121" s="34">
        <v>17</v>
      </c>
      <c r="AJ121" s="34">
        <v>5</v>
      </c>
      <c r="AK121">
        <v>23</v>
      </c>
      <c r="AL121" s="34">
        <v>19</v>
      </c>
      <c r="AM121" s="34">
        <v>239</v>
      </c>
      <c r="AN121" s="34">
        <v>5</v>
      </c>
      <c r="AO121" s="34">
        <v>8</v>
      </c>
      <c r="AP121" s="34">
        <v>23</v>
      </c>
      <c r="AQ121" s="34">
        <v>147</v>
      </c>
      <c r="AR121" s="34">
        <v>53</v>
      </c>
      <c r="AS121" s="34">
        <v>60</v>
      </c>
      <c r="AT121" s="34">
        <v>11</v>
      </c>
      <c r="AV121">
        <v>4</v>
      </c>
      <c r="AW121">
        <v>11</v>
      </c>
      <c r="AX121">
        <v>13</v>
      </c>
      <c r="AZ121" s="34">
        <v>15</v>
      </c>
      <c r="BA121">
        <v>23</v>
      </c>
      <c r="BC121">
        <v>35</v>
      </c>
      <c r="BD121">
        <v>25</v>
      </c>
      <c r="BE121">
        <v>66</v>
      </c>
      <c r="BF121">
        <v>3</v>
      </c>
      <c r="BG121">
        <v>44</v>
      </c>
      <c r="BH121">
        <v>79</v>
      </c>
      <c r="BI121">
        <v>55</v>
      </c>
      <c r="BJ121">
        <v>41</v>
      </c>
      <c r="BK121">
        <v>5</v>
      </c>
      <c r="BL121">
        <v>36</v>
      </c>
      <c r="BM121">
        <v>14</v>
      </c>
      <c r="BP121">
        <v>70</v>
      </c>
      <c r="BQ121">
        <v>62</v>
      </c>
      <c r="BR121">
        <v>116</v>
      </c>
      <c r="BS121">
        <v>6</v>
      </c>
      <c r="BT121">
        <v>70</v>
      </c>
      <c r="BU121">
        <v>173</v>
      </c>
      <c r="BV121">
        <v>16</v>
      </c>
      <c r="BW121">
        <v>105</v>
      </c>
      <c r="BX121">
        <v>33</v>
      </c>
      <c r="BY121">
        <v>7</v>
      </c>
      <c r="BZ121">
        <v>86</v>
      </c>
      <c r="CA121">
        <v>62</v>
      </c>
      <c r="CB121">
        <v>37</v>
      </c>
      <c r="CC121">
        <v>4</v>
      </c>
      <c r="CD121">
        <v>13</v>
      </c>
      <c r="CF121">
        <v>7</v>
      </c>
      <c r="CJ121">
        <v>65</v>
      </c>
      <c r="CK121">
        <v>7</v>
      </c>
      <c r="CL121">
        <v>5</v>
      </c>
    </row>
    <row r="122" spans="1:90" ht="12.75">
      <c r="A122" s="1" t="s">
        <v>131</v>
      </c>
      <c r="B122" s="30">
        <v>0.56</v>
      </c>
      <c r="C122" s="21">
        <v>1.74</v>
      </c>
      <c r="D122" s="39">
        <v>0.97</v>
      </c>
      <c r="E122" s="26">
        <v>1.25</v>
      </c>
      <c r="F122" s="40">
        <v>0.44</v>
      </c>
      <c r="G122" s="110">
        <v>0.33453121319199053</v>
      </c>
      <c r="H122" s="113">
        <f t="shared" si="10"/>
        <v>1.2253980030381484</v>
      </c>
      <c r="I122" s="86">
        <v>0.16</v>
      </c>
      <c r="J122" s="16">
        <v>1.06</v>
      </c>
      <c r="K122" s="16">
        <v>0.72</v>
      </c>
      <c r="L122" s="16">
        <v>1.27</v>
      </c>
      <c r="M122" s="16">
        <v>0.39</v>
      </c>
      <c r="N122" s="16">
        <v>0.86</v>
      </c>
      <c r="O122" s="16">
        <v>0.31512605042016806</v>
      </c>
      <c r="P122" s="16">
        <v>0.28</v>
      </c>
      <c r="Q122" s="16">
        <v>5.28608771420273</v>
      </c>
      <c r="R122" s="16">
        <v>1.912766265758586</v>
      </c>
      <c r="S122" s="58">
        <f t="shared" si="7"/>
        <v>1.679902260232132</v>
      </c>
      <c r="T122" s="51">
        <f t="shared" si="8"/>
        <v>110</v>
      </c>
      <c r="U122" s="54">
        <f t="shared" si="9"/>
        <v>26</v>
      </c>
      <c r="V122" s="10"/>
      <c r="W122" s="10"/>
      <c r="X122" s="10">
        <v>3</v>
      </c>
      <c r="Y122" s="10">
        <v>10</v>
      </c>
      <c r="Z122" s="10">
        <v>5</v>
      </c>
      <c r="AA122" s="10"/>
      <c r="AB122" s="34"/>
      <c r="AC122" s="34"/>
      <c r="AD122" s="34"/>
      <c r="AE122" s="34">
        <v>8</v>
      </c>
      <c r="AH122" s="34">
        <v>2</v>
      </c>
      <c r="AI122" s="34"/>
      <c r="AJ122" s="34">
        <v>1</v>
      </c>
      <c r="AK122">
        <v>1</v>
      </c>
      <c r="AL122" s="34"/>
      <c r="AM122" s="34"/>
      <c r="AN122" s="34"/>
      <c r="AP122" s="34"/>
      <c r="AQ122" s="34">
        <v>3</v>
      </c>
      <c r="AR122" s="34">
        <v>5</v>
      </c>
      <c r="AS122" s="34">
        <v>1</v>
      </c>
      <c r="AT122" s="34"/>
      <c r="AU122" s="34">
        <v>3</v>
      </c>
      <c r="AW122">
        <v>3</v>
      </c>
      <c r="AX122">
        <v>2</v>
      </c>
      <c r="BC122">
        <v>1</v>
      </c>
      <c r="BE122">
        <v>6</v>
      </c>
      <c r="BF122">
        <v>20</v>
      </c>
      <c r="BH122">
        <v>3</v>
      </c>
      <c r="BI122">
        <v>1</v>
      </c>
      <c r="BL122">
        <v>1</v>
      </c>
      <c r="BR122">
        <v>7</v>
      </c>
      <c r="BU122">
        <v>5</v>
      </c>
      <c r="BY122">
        <v>2</v>
      </c>
      <c r="BZ122">
        <v>8</v>
      </c>
      <c r="CA122">
        <v>3</v>
      </c>
      <c r="CK122">
        <v>4</v>
      </c>
      <c r="CL122">
        <v>2</v>
      </c>
    </row>
    <row r="123" spans="1:87" ht="12.75">
      <c r="A123" s="1" t="s">
        <v>132</v>
      </c>
      <c r="B123" s="30">
        <v>0.53</v>
      </c>
      <c r="C123" s="21">
        <v>1.94</v>
      </c>
      <c r="D123" s="40">
        <v>1.7</v>
      </c>
      <c r="E123" s="26">
        <v>1.31</v>
      </c>
      <c r="F123" s="39">
        <v>0.75</v>
      </c>
      <c r="G123" s="110">
        <v>0.3024723203769141</v>
      </c>
      <c r="H123" s="113">
        <f t="shared" si="10"/>
        <v>1.6811450213299068</v>
      </c>
      <c r="I123" s="86">
        <v>0.17</v>
      </c>
      <c r="J123" s="16">
        <v>0.08</v>
      </c>
      <c r="K123" s="16">
        <v>0.38</v>
      </c>
      <c r="L123" s="16">
        <v>9.74</v>
      </c>
      <c r="M123" s="16">
        <v>0.12</v>
      </c>
      <c r="N123" s="16">
        <v>0.8</v>
      </c>
      <c r="O123" s="16">
        <v>0.10504201680672269</v>
      </c>
      <c r="P123" s="16">
        <v>0.014363688595231256</v>
      </c>
      <c r="Q123" s="16">
        <v>5.3006099331977925</v>
      </c>
      <c r="R123" s="16">
        <v>0.10143457469931895</v>
      </c>
      <c r="S123" s="58">
        <f t="shared" si="7"/>
        <v>1.634086744043983</v>
      </c>
      <c r="T123" s="51">
        <f t="shared" si="8"/>
        <v>107</v>
      </c>
      <c r="U123" s="54">
        <f t="shared" si="9"/>
        <v>14</v>
      </c>
      <c r="V123" s="10"/>
      <c r="W123" s="10"/>
      <c r="X123" s="10">
        <v>30</v>
      </c>
      <c r="Y123" s="10"/>
      <c r="Z123" s="10"/>
      <c r="AA123" s="10"/>
      <c r="AC123" s="18"/>
      <c r="AD123" s="18"/>
      <c r="AE123" s="18">
        <v>1</v>
      </c>
      <c r="AH123" s="34"/>
      <c r="AI123" s="34">
        <v>3</v>
      </c>
      <c r="AM123" s="34"/>
      <c r="AN123" s="34"/>
      <c r="AP123" s="34">
        <v>44</v>
      </c>
      <c r="AQ123" s="34">
        <v>13</v>
      </c>
      <c r="AS123" s="34">
        <v>2</v>
      </c>
      <c r="AT123" s="34"/>
      <c r="AU123" s="34"/>
      <c r="BA123">
        <v>1</v>
      </c>
      <c r="BC123">
        <v>1</v>
      </c>
      <c r="BI123">
        <v>1</v>
      </c>
      <c r="BU123">
        <v>1</v>
      </c>
      <c r="CB123">
        <v>1</v>
      </c>
      <c r="CD123">
        <v>7</v>
      </c>
      <c r="CF123">
        <v>1</v>
      </c>
      <c r="CI123">
        <v>1</v>
      </c>
    </row>
    <row r="124" spans="1:84" ht="12.75">
      <c r="A124" s="1" t="s">
        <v>133</v>
      </c>
      <c r="B124" s="30">
        <v>0.11</v>
      </c>
      <c r="C124" s="21"/>
      <c r="D124" s="39">
        <v>0.01</v>
      </c>
      <c r="E124" s="26">
        <v>0.01</v>
      </c>
      <c r="F124" s="40">
        <v>0.03</v>
      </c>
      <c r="G124" s="95" t="s">
        <v>256</v>
      </c>
      <c r="H124" s="113">
        <f t="shared" si="10"/>
        <v>0.05023573542491559</v>
      </c>
      <c r="I124" s="86">
        <v>0.03</v>
      </c>
      <c r="J124" s="16">
        <v>0.02</v>
      </c>
      <c r="K124" s="16">
        <v>0.01</v>
      </c>
      <c r="L124" s="16">
        <v>0.03</v>
      </c>
      <c r="M124" s="16"/>
      <c r="N124" s="16">
        <v>0.15098897780462028</v>
      </c>
      <c r="O124" s="16"/>
      <c r="P124" s="16"/>
      <c r="Q124" s="16">
        <v>0.24687772291606155</v>
      </c>
      <c r="R124" s="16">
        <v>0.014490653528474137</v>
      </c>
      <c r="S124" s="58">
        <f t="shared" si="7"/>
        <v>0.04581551618814906</v>
      </c>
      <c r="T124" s="51">
        <f t="shared" si="8"/>
        <v>3</v>
      </c>
      <c r="U124" s="54">
        <f t="shared" si="9"/>
        <v>3</v>
      </c>
      <c r="V124" s="10"/>
      <c r="W124" s="10"/>
      <c r="X124" s="10">
        <v>1</v>
      </c>
      <c r="Y124" s="10"/>
      <c r="Z124" s="10"/>
      <c r="AA124" s="10"/>
      <c r="AC124" s="18"/>
      <c r="AD124" s="18"/>
      <c r="AE124" s="18"/>
      <c r="BG124">
        <v>1</v>
      </c>
      <c r="CF124">
        <v>1</v>
      </c>
    </row>
    <row r="125" spans="1:89" ht="12.75">
      <c r="A125" s="1" t="s">
        <v>134</v>
      </c>
      <c r="B125" s="30">
        <v>7.38</v>
      </c>
      <c r="C125" s="21">
        <v>3.47</v>
      </c>
      <c r="D125" s="39">
        <v>5.97</v>
      </c>
      <c r="E125" s="26">
        <v>17.45</v>
      </c>
      <c r="F125" s="39">
        <v>34.78</v>
      </c>
      <c r="G125" s="110">
        <v>69.49336395759717</v>
      </c>
      <c r="H125" s="113">
        <f t="shared" si="10"/>
        <v>34.61990635090033</v>
      </c>
      <c r="I125" s="86">
        <v>26.34</v>
      </c>
      <c r="J125" s="16">
        <v>71.96</v>
      </c>
      <c r="K125" s="16">
        <v>36.43</v>
      </c>
      <c r="L125" s="16">
        <v>37.49</v>
      </c>
      <c r="M125" s="16">
        <v>54.48</v>
      </c>
      <c r="N125" s="16">
        <v>29.1</v>
      </c>
      <c r="O125" s="16">
        <v>19.42</v>
      </c>
      <c r="P125" s="16">
        <v>32.86</v>
      </c>
      <c r="Q125" s="16">
        <v>17.310485042114436</v>
      </c>
      <c r="R125" s="16">
        <v>20.80857846688886</v>
      </c>
      <c r="S125" s="58">
        <f t="shared" si="7"/>
        <v>16.982284667073916</v>
      </c>
      <c r="T125" s="51">
        <f t="shared" si="8"/>
        <v>1112</v>
      </c>
      <c r="U125" s="54">
        <f t="shared" si="9"/>
        <v>61</v>
      </c>
      <c r="V125" s="10">
        <v>48</v>
      </c>
      <c r="W125" s="10">
        <v>28</v>
      </c>
      <c r="X125" s="10">
        <v>30</v>
      </c>
      <c r="Y125" s="10">
        <v>5</v>
      </c>
      <c r="Z125" s="10">
        <v>7</v>
      </c>
      <c r="AA125" s="10">
        <v>12</v>
      </c>
      <c r="AB125" s="34">
        <v>7</v>
      </c>
      <c r="AC125" s="34">
        <v>2</v>
      </c>
      <c r="AD125" s="34"/>
      <c r="AE125" s="34">
        <v>60</v>
      </c>
      <c r="AF125" s="34"/>
      <c r="AG125" s="34">
        <v>2</v>
      </c>
      <c r="AH125" s="34">
        <v>14</v>
      </c>
      <c r="AI125" s="34">
        <v>6</v>
      </c>
      <c r="AJ125" s="34"/>
      <c r="AK125" s="34">
        <v>40</v>
      </c>
      <c r="AL125" s="34"/>
      <c r="AM125" s="34">
        <v>20</v>
      </c>
      <c r="AN125" s="34">
        <v>15</v>
      </c>
      <c r="AO125" s="34">
        <v>10</v>
      </c>
      <c r="AP125" s="34">
        <v>31</v>
      </c>
      <c r="AQ125" s="34">
        <v>7</v>
      </c>
      <c r="AR125" s="34">
        <v>2</v>
      </c>
      <c r="AS125" s="34">
        <v>21</v>
      </c>
      <c r="AT125" s="34">
        <v>3</v>
      </c>
      <c r="AU125" s="34">
        <v>10</v>
      </c>
      <c r="AV125" s="34"/>
      <c r="AW125" s="34">
        <v>38</v>
      </c>
      <c r="AX125" s="34">
        <v>14</v>
      </c>
      <c r="AY125" s="34"/>
      <c r="AZ125" s="34">
        <v>12</v>
      </c>
      <c r="BA125" s="34">
        <v>6</v>
      </c>
      <c r="BB125" s="34">
        <v>7</v>
      </c>
      <c r="BC125" s="34">
        <v>9</v>
      </c>
      <c r="BD125" s="34">
        <v>2</v>
      </c>
      <c r="BE125">
        <v>4</v>
      </c>
      <c r="BF125" s="34">
        <v>5</v>
      </c>
      <c r="BG125" s="34">
        <v>28</v>
      </c>
      <c r="BH125">
        <v>30</v>
      </c>
      <c r="BI125">
        <v>39</v>
      </c>
      <c r="BJ125">
        <v>26</v>
      </c>
      <c r="BK125">
        <v>11</v>
      </c>
      <c r="BL125">
        <v>1</v>
      </c>
      <c r="BN125">
        <v>2</v>
      </c>
      <c r="BO125">
        <v>1</v>
      </c>
      <c r="BP125">
        <v>42</v>
      </c>
      <c r="BQ125">
        <v>32</v>
      </c>
      <c r="BR125">
        <v>64</v>
      </c>
      <c r="BS125">
        <v>40</v>
      </c>
      <c r="BT125">
        <v>7</v>
      </c>
      <c r="BU125">
        <v>22</v>
      </c>
      <c r="BV125">
        <v>73</v>
      </c>
      <c r="BW125">
        <v>12</v>
      </c>
      <c r="BX125">
        <v>38</v>
      </c>
      <c r="BY125">
        <v>21</v>
      </c>
      <c r="BZ125">
        <v>28</v>
      </c>
      <c r="CA125">
        <v>22</v>
      </c>
      <c r="CB125">
        <v>4</v>
      </c>
      <c r="CC125">
        <v>5</v>
      </c>
      <c r="CD125">
        <v>5</v>
      </c>
      <c r="CE125">
        <v>7</v>
      </c>
      <c r="CF125">
        <v>22</v>
      </c>
      <c r="CG125">
        <v>6</v>
      </c>
      <c r="CH125">
        <v>12</v>
      </c>
      <c r="CI125">
        <v>13</v>
      </c>
      <c r="CJ125">
        <v>17</v>
      </c>
      <c r="CK125">
        <v>5</v>
      </c>
    </row>
    <row r="126" spans="1:90" ht="12.75">
      <c r="A126" s="1" t="s">
        <v>135</v>
      </c>
      <c r="B126" s="30">
        <v>1.01</v>
      </c>
      <c r="C126" s="21">
        <v>1.17</v>
      </c>
      <c r="D126" s="39">
        <v>0.42</v>
      </c>
      <c r="E126" s="27">
        <v>0.3</v>
      </c>
      <c r="F126" s="39">
        <v>0.74</v>
      </c>
      <c r="G126" s="110">
        <v>1.4537926972909305</v>
      </c>
      <c r="H126" s="113">
        <f t="shared" si="10"/>
        <v>3.483858718190375</v>
      </c>
      <c r="I126" s="86">
        <v>2.8</v>
      </c>
      <c r="J126" s="16">
        <v>2.01</v>
      </c>
      <c r="K126" s="16">
        <v>2.32</v>
      </c>
      <c r="L126" s="16">
        <v>1.78</v>
      </c>
      <c r="M126" s="16">
        <v>1.19</v>
      </c>
      <c r="N126" s="16">
        <v>3.55</v>
      </c>
      <c r="O126" s="16">
        <v>3.37</v>
      </c>
      <c r="P126" s="16">
        <v>6.5</v>
      </c>
      <c r="Q126" s="16">
        <v>7.30467615451641</v>
      </c>
      <c r="R126" s="16">
        <v>4.013911027387335</v>
      </c>
      <c r="S126" s="58">
        <f t="shared" si="7"/>
        <v>9.040928527794748</v>
      </c>
      <c r="T126" s="51">
        <f t="shared" si="8"/>
        <v>592</v>
      </c>
      <c r="U126" s="54">
        <f t="shared" si="9"/>
        <v>37</v>
      </c>
      <c r="V126" s="10">
        <v>62</v>
      </c>
      <c r="W126" s="10">
        <v>1</v>
      </c>
      <c r="X126" s="10"/>
      <c r="Y126" s="10">
        <v>31</v>
      </c>
      <c r="Z126" s="10">
        <v>2</v>
      </c>
      <c r="AA126" s="10"/>
      <c r="AB126" s="34"/>
      <c r="AC126" s="34">
        <v>36</v>
      </c>
      <c r="AD126" s="34"/>
      <c r="AE126" s="34"/>
      <c r="AH126" s="34"/>
      <c r="AI126" s="34"/>
      <c r="AK126">
        <v>8</v>
      </c>
      <c r="AM126" s="34"/>
      <c r="AQ126" s="34">
        <v>8</v>
      </c>
      <c r="AR126" s="34">
        <v>28</v>
      </c>
      <c r="AU126" s="34">
        <v>6</v>
      </c>
      <c r="AV126">
        <v>4</v>
      </c>
      <c r="AW126">
        <v>27</v>
      </c>
      <c r="AX126">
        <v>33</v>
      </c>
      <c r="AZ126">
        <v>1</v>
      </c>
      <c r="BA126">
        <v>30</v>
      </c>
      <c r="BC126">
        <v>2</v>
      </c>
      <c r="BE126">
        <v>12</v>
      </c>
      <c r="BF126">
        <v>60</v>
      </c>
      <c r="BG126">
        <v>55</v>
      </c>
      <c r="BH126">
        <v>30</v>
      </c>
      <c r="BI126">
        <v>52</v>
      </c>
      <c r="BJ126">
        <v>7</v>
      </c>
      <c r="BL126">
        <v>1</v>
      </c>
      <c r="BO126">
        <v>2</v>
      </c>
      <c r="BP126">
        <v>4</v>
      </c>
      <c r="BQ126">
        <v>5</v>
      </c>
      <c r="BR126">
        <v>1</v>
      </c>
      <c r="BV126">
        <v>23</v>
      </c>
      <c r="BW126">
        <v>2</v>
      </c>
      <c r="BX126">
        <v>19</v>
      </c>
      <c r="BY126">
        <v>3</v>
      </c>
      <c r="BZ126">
        <v>2</v>
      </c>
      <c r="CA126">
        <v>4</v>
      </c>
      <c r="CB126">
        <v>1</v>
      </c>
      <c r="CE126">
        <v>1</v>
      </c>
      <c r="CF126">
        <v>25</v>
      </c>
      <c r="CG126">
        <v>1</v>
      </c>
      <c r="CL126">
        <v>3</v>
      </c>
    </row>
    <row r="127" spans="1:90" ht="12.75">
      <c r="A127" s="1" t="s">
        <v>136</v>
      </c>
      <c r="B127" s="30">
        <v>27.38</v>
      </c>
      <c r="C127" s="21">
        <v>3.55</v>
      </c>
      <c r="D127" s="39">
        <v>4.02</v>
      </c>
      <c r="E127" s="26">
        <v>3.81</v>
      </c>
      <c r="F127" s="39">
        <v>7.25</v>
      </c>
      <c r="G127" s="110">
        <v>10.572916372202593</v>
      </c>
      <c r="H127" s="113">
        <f t="shared" si="10"/>
        <v>9.681004190460369</v>
      </c>
      <c r="I127" s="86">
        <v>2.6</v>
      </c>
      <c r="J127" s="16">
        <v>4.54</v>
      </c>
      <c r="K127" s="16">
        <v>19.5</v>
      </c>
      <c r="L127" s="16">
        <v>11.42</v>
      </c>
      <c r="M127" s="16">
        <v>0.88</v>
      </c>
      <c r="N127" s="16">
        <v>46.8</v>
      </c>
      <c r="O127" s="16">
        <v>5.162064825930372</v>
      </c>
      <c r="P127" s="16">
        <v>1.61</v>
      </c>
      <c r="Q127" s="16">
        <v>4.022654661632298</v>
      </c>
      <c r="R127" s="16">
        <v>0.27532241704100857</v>
      </c>
      <c r="S127" s="58">
        <f t="shared" si="7"/>
        <v>54.70372632864997</v>
      </c>
      <c r="T127" s="51">
        <f t="shared" si="8"/>
        <v>3582</v>
      </c>
      <c r="U127" s="54">
        <f t="shared" si="9"/>
        <v>47</v>
      </c>
      <c r="V127" s="10"/>
      <c r="W127" s="10">
        <v>76</v>
      </c>
      <c r="X127" s="10"/>
      <c r="Y127" s="10">
        <v>201</v>
      </c>
      <c r="Z127" s="10">
        <v>5</v>
      </c>
      <c r="AA127" s="10"/>
      <c r="AB127" s="34">
        <v>59</v>
      </c>
      <c r="AC127" s="34">
        <v>8</v>
      </c>
      <c r="AD127" s="34"/>
      <c r="AE127" s="34">
        <v>19</v>
      </c>
      <c r="AG127">
        <v>130</v>
      </c>
      <c r="AH127" s="34">
        <v>45</v>
      </c>
      <c r="AI127" s="34"/>
      <c r="AJ127" s="34">
        <v>30</v>
      </c>
      <c r="AK127">
        <v>433</v>
      </c>
      <c r="AM127" s="34"/>
      <c r="AQ127" s="34">
        <v>25</v>
      </c>
      <c r="AR127" s="34">
        <v>1</v>
      </c>
      <c r="AS127" s="34">
        <v>138</v>
      </c>
      <c r="AT127" s="34">
        <v>140</v>
      </c>
      <c r="AU127" s="34">
        <v>335</v>
      </c>
      <c r="AV127">
        <v>75</v>
      </c>
      <c r="AW127">
        <v>234</v>
      </c>
      <c r="AX127">
        <v>25</v>
      </c>
      <c r="AY127">
        <v>22</v>
      </c>
      <c r="AZ127">
        <v>9</v>
      </c>
      <c r="BA127">
        <v>1</v>
      </c>
      <c r="BB127">
        <v>89</v>
      </c>
      <c r="BC127">
        <v>81</v>
      </c>
      <c r="BD127">
        <v>7</v>
      </c>
      <c r="BE127">
        <v>270</v>
      </c>
      <c r="BG127">
        <v>43</v>
      </c>
      <c r="BH127">
        <v>83</v>
      </c>
      <c r="BJ127">
        <v>9</v>
      </c>
      <c r="BL127">
        <v>142</v>
      </c>
      <c r="BN127">
        <v>50</v>
      </c>
      <c r="BO127">
        <v>2</v>
      </c>
      <c r="BP127">
        <v>15</v>
      </c>
      <c r="BQ127">
        <v>6</v>
      </c>
      <c r="BR127">
        <v>24</v>
      </c>
      <c r="BS127">
        <v>27</v>
      </c>
      <c r="BV127">
        <v>70</v>
      </c>
      <c r="BW127">
        <v>10</v>
      </c>
      <c r="BY127">
        <v>1</v>
      </c>
      <c r="CA127">
        <v>145</v>
      </c>
      <c r="CB127">
        <v>64</v>
      </c>
      <c r="CC127">
        <v>1</v>
      </c>
      <c r="CD127">
        <v>93</v>
      </c>
      <c r="CE127">
        <v>136</v>
      </c>
      <c r="CF127">
        <v>181</v>
      </c>
      <c r="CI127">
        <v>8</v>
      </c>
      <c r="CK127">
        <v>7</v>
      </c>
      <c r="CL127">
        <v>7</v>
      </c>
    </row>
    <row r="128" spans="1:58" ht="12.75">
      <c r="A128" s="1" t="s">
        <v>137</v>
      </c>
      <c r="B128" s="30">
        <v>0.25</v>
      </c>
      <c r="C128" s="21">
        <v>0.45</v>
      </c>
      <c r="D128" s="39">
        <v>0.11</v>
      </c>
      <c r="E128" s="26">
        <v>4.73</v>
      </c>
      <c r="F128" s="39">
        <v>0.36</v>
      </c>
      <c r="G128" s="110">
        <v>0.03241696113074204</v>
      </c>
      <c r="H128" s="113">
        <f t="shared" si="10"/>
        <v>0.10925464636695448</v>
      </c>
      <c r="I128" s="86"/>
      <c r="J128" s="16"/>
      <c r="K128" s="16">
        <v>0.01</v>
      </c>
      <c r="L128" s="16"/>
      <c r="M128" s="16">
        <v>0.03545470661230278</v>
      </c>
      <c r="N128" s="16"/>
      <c r="O128" s="16">
        <v>0.5252100840336135</v>
      </c>
      <c r="P128" s="16">
        <v>0.057454754380925024</v>
      </c>
      <c r="Q128" s="16">
        <v>0.33401103688643624</v>
      </c>
      <c r="R128" s="16">
        <v>0.13041588175626723</v>
      </c>
      <c r="S128" s="58">
        <f t="shared" si="7"/>
        <v>0.5345143555284056</v>
      </c>
      <c r="T128" s="51">
        <f t="shared" si="8"/>
        <v>35</v>
      </c>
      <c r="U128" s="54">
        <f t="shared" si="9"/>
        <v>1</v>
      </c>
      <c r="V128" s="10"/>
      <c r="W128" s="10"/>
      <c r="X128" s="10"/>
      <c r="Y128" s="10"/>
      <c r="Z128" s="10"/>
      <c r="AA128" s="10"/>
      <c r="AM128" s="34"/>
      <c r="BF128">
        <v>35</v>
      </c>
    </row>
    <row r="129" spans="1:27" ht="12.75">
      <c r="A129" s="1" t="s">
        <v>138</v>
      </c>
      <c r="B129" s="30">
        <v>0.16</v>
      </c>
      <c r="C129" s="21">
        <v>0.07</v>
      </c>
      <c r="D129" s="39">
        <v>0.07</v>
      </c>
      <c r="E129" s="26">
        <v>0.23</v>
      </c>
      <c r="F129" s="39">
        <v>0.06</v>
      </c>
      <c r="G129" s="110">
        <v>0.061</v>
      </c>
      <c r="H129" s="113">
        <f t="shared" si="10"/>
        <v>0.004792410071905447</v>
      </c>
      <c r="I129" s="86"/>
      <c r="J129" s="16"/>
      <c r="K129" s="16"/>
      <c r="L129" s="16">
        <v>0.01839587932303164</v>
      </c>
      <c r="M129" s="16"/>
      <c r="N129" s="16"/>
      <c r="O129" s="16">
        <v>0.015006002400960384</v>
      </c>
      <c r="P129" s="16"/>
      <c r="Q129" s="16">
        <v>0.014522218995062446</v>
      </c>
      <c r="R129" s="16"/>
      <c r="S129" s="58">
        <f t="shared" si="7"/>
        <v>0</v>
      </c>
      <c r="T129" s="51">
        <f t="shared" si="8"/>
        <v>0</v>
      </c>
      <c r="U129" s="54">
        <f t="shared" si="9"/>
        <v>0</v>
      </c>
      <c r="V129" s="10"/>
      <c r="W129" s="10"/>
      <c r="X129" s="10"/>
      <c r="Y129" s="10"/>
      <c r="Z129" s="10"/>
      <c r="AA129" s="10"/>
    </row>
    <row r="130" spans="1:90" ht="12.75">
      <c r="A130" s="1" t="s">
        <v>139</v>
      </c>
      <c r="B130" s="30">
        <v>55.41</v>
      </c>
      <c r="C130" s="21">
        <v>7.07</v>
      </c>
      <c r="D130" s="40">
        <v>16.46</v>
      </c>
      <c r="E130" s="26">
        <v>19.06</v>
      </c>
      <c r="F130" s="39">
        <v>10.91</v>
      </c>
      <c r="G130" s="110">
        <v>14.193605418138986</v>
      </c>
      <c r="H130" s="113">
        <f t="shared" si="10"/>
        <v>33.335727211574444</v>
      </c>
      <c r="I130" s="86">
        <v>2.37</v>
      </c>
      <c r="J130" s="16">
        <v>10.51</v>
      </c>
      <c r="K130" s="16">
        <v>11.63</v>
      </c>
      <c r="L130" s="16">
        <v>58.5</v>
      </c>
      <c r="M130" s="16">
        <v>5.39</v>
      </c>
      <c r="N130" s="16">
        <v>1.15</v>
      </c>
      <c r="O130" s="16">
        <v>2.77</v>
      </c>
      <c r="P130" s="16">
        <v>26.6</v>
      </c>
      <c r="Q130" s="16">
        <v>188.77432471681672</v>
      </c>
      <c r="R130" s="16">
        <v>25.662947398927695</v>
      </c>
      <c r="S130" s="58">
        <f t="shared" si="7"/>
        <v>14.340256566890655</v>
      </c>
      <c r="T130" s="51">
        <f t="shared" si="8"/>
        <v>939</v>
      </c>
      <c r="U130" s="54">
        <f t="shared" si="9"/>
        <v>37</v>
      </c>
      <c r="V130" s="10"/>
      <c r="W130" s="10">
        <v>52</v>
      </c>
      <c r="X130" s="10">
        <v>14</v>
      </c>
      <c r="Y130" s="10">
        <v>23</v>
      </c>
      <c r="Z130" s="10">
        <v>10</v>
      </c>
      <c r="AA130" s="10"/>
      <c r="AB130" s="34"/>
      <c r="AC130" s="34"/>
      <c r="AD130" s="34"/>
      <c r="AE130">
        <v>2</v>
      </c>
      <c r="AG130">
        <v>75</v>
      </c>
      <c r="AH130" s="34">
        <v>30</v>
      </c>
      <c r="AI130" s="34"/>
      <c r="AJ130">
        <v>6</v>
      </c>
      <c r="AK130">
        <v>1</v>
      </c>
      <c r="AM130" s="34"/>
      <c r="AO130">
        <v>35</v>
      </c>
      <c r="AP130">
        <v>36</v>
      </c>
      <c r="AQ130" s="34"/>
      <c r="AR130" s="34">
        <v>2</v>
      </c>
      <c r="AS130">
        <v>1</v>
      </c>
      <c r="AT130">
        <v>4</v>
      </c>
      <c r="AU130" s="34">
        <v>40</v>
      </c>
      <c r="AV130">
        <v>5</v>
      </c>
      <c r="AZ130">
        <v>9</v>
      </c>
      <c r="BB130">
        <v>2</v>
      </c>
      <c r="BC130">
        <v>2</v>
      </c>
      <c r="BD130">
        <v>5</v>
      </c>
      <c r="BE130">
        <v>15</v>
      </c>
      <c r="BF130">
        <v>1</v>
      </c>
      <c r="BH130">
        <v>2</v>
      </c>
      <c r="BJ130">
        <v>4</v>
      </c>
      <c r="BL130">
        <v>3</v>
      </c>
      <c r="BS130">
        <v>120</v>
      </c>
      <c r="BT130">
        <v>27</v>
      </c>
      <c r="BV130">
        <v>40</v>
      </c>
      <c r="BW130">
        <v>2</v>
      </c>
      <c r="CA130">
        <v>2</v>
      </c>
      <c r="CB130">
        <v>37</v>
      </c>
      <c r="CE130">
        <v>13</v>
      </c>
      <c r="CH130">
        <v>122</v>
      </c>
      <c r="CI130">
        <v>78</v>
      </c>
      <c r="CJ130">
        <v>10</v>
      </c>
      <c r="CK130">
        <v>106</v>
      </c>
      <c r="CL130">
        <v>3</v>
      </c>
    </row>
    <row r="131" spans="1:39" ht="12.75">
      <c r="A131" s="1" t="s">
        <v>140</v>
      </c>
      <c r="B131" s="30">
        <v>0.04</v>
      </c>
      <c r="C131" s="21">
        <v>0.01</v>
      </c>
      <c r="D131" s="39">
        <v>0.03</v>
      </c>
      <c r="E131" s="26">
        <v>0.05</v>
      </c>
      <c r="F131" s="39">
        <v>0.03</v>
      </c>
      <c r="G131" s="110">
        <v>0.015472320376914015</v>
      </c>
      <c r="H131" s="113">
        <f t="shared" si="10"/>
        <v>0.08382611714841248</v>
      </c>
      <c r="I131" s="86"/>
      <c r="J131" s="16">
        <v>0.06</v>
      </c>
      <c r="K131" s="16">
        <v>0.19</v>
      </c>
      <c r="L131" s="16">
        <v>0.12</v>
      </c>
      <c r="M131" s="16">
        <v>0.01</v>
      </c>
      <c r="N131" s="16"/>
      <c r="O131" s="16">
        <v>0.030012004801920768</v>
      </c>
      <c r="P131" s="16">
        <v>0.08</v>
      </c>
      <c r="Q131" s="16">
        <v>0.21783328492593668</v>
      </c>
      <c r="R131" s="16">
        <v>0.13041588175626723</v>
      </c>
      <c r="S131" s="58">
        <f t="shared" si="7"/>
        <v>0</v>
      </c>
      <c r="T131" s="51">
        <f t="shared" si="8"/>
        <v>0</v>
      </c>
      <c r="U131" s="54">
        <f t="shared" si="9"/>
        <v>0</v>
      </c>
      <c r="V131" s="10"/>
      <c r="W131" s="10"/>
      <c r="X131" s="10"/>
      <c r="Y131" s="10"/>
      <c r="Z131" s="10"/>
      <c r="AA131" s="10"/>
      <c r="AC131" s="34"/>
      <c r="AD131" s="34"/>
      <c r="AH131" s="34"/>
      <c r="AI131" s="34"/>
      <c r="AM131" s="34"/>
    </row>
    <row r="132" spans="1:27" ht="12.75">
      <c r="A132" s="1" t="s">
        <v>187</v>
      </c>
      <c r="B132" s="30">
        <v>0.04</v>
      </c>
      <c r="C132" s="21"/>
      <c r="D132" s="69" t="s">
        <v>256</v>
      </c>
      <c r="E132" s="70" t="s">
        <v>256</v>
      </c>
      <c r="F132" s="69" t="s">
        <v>256</v>
      </c>
      <c r="G132" s="111"/>
      <c r="H132" s="113">
        <f t="shared" si="10"/>
        <v>0.0014490653528474136</v>
      </c>
      <c r="I132" s="86"/>
      <c r="J132" s="16"/>
      <c r="K132" s="16"/>
      <c r="L132" s="16"/>
      <c r="M132" s="16"/>
      <c r="N132" s="16"/>
      <c r="O132" s="16"/>
      <c r="P132" s="16"/>
      <c r="Q132" s="16"/>
      <c r="R132" s="16">
        <v>0.014490653528474137</v>
      </c>
      <c r="S132" s="58">
        <f t="shared" si="7"/>
        <v>0</v>
      </c>
      <c r="T132" s="51">
        <f t="shared" si="8"/>
        <v>0</v>
      </c>
      <c r="U132" s="54">
        <f t="shared" si="9"/>
        <v>0</v>
      </c>
      <c r="V132" s="10"/>
      <c r="W132" s="10"/>
      <c r="X132" s="10"/>
      <c r="Y132" s="10"/>
      <c r="Z132" s="10"/>
      <c r="AA132" s="10"/>
    </row>
    <row r="133" spans="1:89" ht="12.75">
      <c r="A133" s="1" t="s">
        <v>141</v>
      </c>
      <c r="B133" s="30">
        <v>2.07</v>
      </c>
      <c r="C133" s="21">
        <v>1.51</v>
      </c>
      <c r="D133" s="39">
        <v>0.99</v>
      </c>
      <c r="E133" s="26">
        <v>0.51</v>
      </c>
      <c r="F133" s="40">
        <v>1.2</v>
      </c>
      <c r="G133" s="110">
        <v>1.4846042402826858</v>
      </c>
      <c r="H133" s="113">
        <f t="shared" si="10"/>
        <v>0.8616178265197554</v>
      </c>
      <c r="I133" s="86">
        <v>0.33</v>
      </c>
      <c r="J133" s="16">
        <v>0.36</v>
      </c>
      <c r="K133" s="16"/>
      <c r="L133" s="16">
        <v>1.47</v>
      </c>
      <c r="M133" s="16">
        <v>0.42</v>
      </c>
      <c r="N133" s="16">
        <v>0.59</v>
      </c>
      <c r="O133" s="16">
        <v>0.5402160864345739</v>
      </c>
      <c r="P133" s="16">
        <v>0.44</v>
      </c>
      <c r="Q133" s="16">
        <v>1.30699970955562</v>
      </c>
      <c r="R133" s="16">
        <v>3.1589624692073617</v>
      </c>
      <c r="S133" s="58">
        <f t="shared" si="7"/>
        <v>3.283445326817349</v>
      </c>
      <c r="T133" s="51">
        <f t="shared" si="8"/>
        <v>215</v>
      </c>
      <c r="U133" s="54">
        <f t="shared" si="9"/>
        <v>28</v>
      </c>
      <c r="V133" s="10">
        <v>6</v>
      </c>
      <c r="W133" s="10">
        <v>1</v>
      </c>
      <c r="X133" s="10">
        <v>11</v>
      </c>
      <c r="Y133" s="10"/>
      <c r="Z133" s="10"/>
      <c r="AA133" s="10"/>
      <c r="AC133">
        <v>5</v>
      </c>
      <c r="AH133">
        <v>14</v>
      </c>
      <c r="AI133">
        <v>3</v>
      </c>
      <c r="AM133" s="34">
        <v>9</v>
      </c>
      <c r="AO133">
        <v>15</v>
      </c>
      <c r="AQ133">
        <v>10</v>
      </c>
      <c r="AR133">
        <v>6</v>
      </c>
      <c r="AS133">
        <v>9</v>
      </c>
      <c r="AV133">
        <v>1</v>
      </c>
      <c r="AW133">
        <v>6</v>
      </c>
      <c r="AZ133">
        <v>4</v>
      </c>
      <c r="BA133">
        <v>13</v>
      </c>
      <c r="BE133">
        <v>8</v>
      </c>
      <c r="BF133">
        <v>16</v>
      </c>
      <c r="BG133">
        <v>2</v>
      </c>
      <c r="BJ133">
        <v>12</v>
      </c>
      <c r="BL133">
        <v>1</v>
      </c>
      <c r="BN133">
        <v>9</v>
      </c>
      <c r="BR133">
        <v>28</v>
      </c>
      <c r="BU133">
        <v>8</v>
      </c>
      <c r="BV133">
        <v>2</v>
      </c>
      <c r="BW133">
        <v>5</v>
      </c>
      <c r="CA133">
        <v>1</v>
      </c>
      <c r="CE133">
        <v>1</v>
      </c>
      <c r="CK133">
        <v>9</v>
      </c>
    </row>
    <row r="134" spans="1:92" ht="12.75">
      <c r="A134" s="1" t="s">
        <v>142</v>
      </c>
      <c r="B134" s="30">
        <v>2.24</v>
      </c>
      <c r="C134" s="21">
        <v>1.56</v>
      </c>
      <c r="D134" s="39">
        <v>1.05</v>
      </c>
      <c r="E134" s="26">
        <v>0.88</v>
      </c>
      <c r="F134" s="39">
        <v>2.62</v>
      </c>
      <c r="G134" s="110">
        <v>2.0387338044758545</v>
      </c>
      <c r="H134" s="113">
        <f t="shared" si="10"/>
        <v>0.42963544250744673</v>
      </c>
      <c r="I134" s="86">
        <v>0.52</v>
      </c>
      <c r="J134" s="16">
        <v>0.14</v>
      </c>
      <c r="K134" s="16">
        <v>0.1</v>
      </c>
      <c r="L134" s="16">
        <v>1.7</v>
      </c>
      <c r="M134" s="16">
        <v>0.52</v>
      </c>
      <c r="N134" s="16">
        <v>0.05</v>
      </c>
      <c r="O134" s="16">
        <v>0.585234093637455</v>
      </c>
      <c r="P134" s="16">
        <v>0.07181844297615628</v>
      </c>
      <c r="Q134" s="16">
        <v>0.3194888178913738</v>
      </c>
      <c r="R134" s="16">
        <v>0.28981307056948274</v>
      </c>
      <c r="S134" s="58">
        <f aca="true" t="shared" si="11" ref="S134:S143">T134*10/$T$4</f>
        <v>0.7635919364691509</v>
      </c>
      <c r="T134" s="51">
        <f t="shared" si="8"/>
        <v>50</v>
      </c>
      <c r="U134" s="54">
        <f t="shared" si="9"/>
        <v>14</v>
      </c>
      <c r="V134" s="10"/>
      <c r="W134" s="10"/>
      <c r="X134" s="10"/>
      <c r="Y134" s="10">
        <v>1</v>
      </c>
      <c r="Z134" s="10"/>
      <c r="AA134" s="10"/>
      <c r="AB134">
        <v>1</v>
      </c>
      <c r="AH134">
        <v>3</v>
      </c>
      <c r="AO134">
        <v>6</v>
      </c>
      <c r="AP134">
        <v>6</v>
      </c>
      <c r="AZ134">
        <v>6</v>
      </c>
      <c r="BA134">
        <v>2</v>
      </c>
      <c r="BB134">
        <v>2</v>
      </c>
      <c r="BC134">
        <v>4</v>
      </c>
      <c r="BD134">
        <v>4</v>
      </c>
      <c r="BH134">
        <v>4</v>
      </c>
      <c r="BO134">
        <v>5</v>
      </c>
      <c r="BR134">
        <v>1</v>
      </c>
      <c r="CN134">
        <v>5</v>
      </c>
    </row>
    <row r="135" spans="1:89" ht="12.75">
      <c r="A135" s="1" t="s">
        <v>143</v>
      </c>
      <c r="B135" s="30">
        <v>0.12</v>
      </c>
      <c r="C135" s="21"/>
      <c r="D135" s="39">
        <v>0.08</v>
      </c>
      <c r="E135" s="26">
        <v>0.14</v>
      </c>
      <c r="F135" s="39">
        <v>0.05</v>
      </c>
      <c r="G135" s="110">
        <v>0.020999999999999998</v>
      </c>
      <c r="H135" s="113">
        <f t="shared" si="10"/>
        <v>0.28755236488867497</v>
      </c>
      <c r="I135" s="86">
        <v>0.07</v>
      </c>
      <c r="J135" s="16"/>
      <c r="K135" s="16">
        <v>0.01</v>
      </c>
      <c r="L135" s="16">
        <v>0.67</v>
      </c>
      <c r="M135" s="16">
        <v>0.03</v>
      </c>
      <c r="N135" s="16">
        <v>0.14</v>
      </c>
      <c r="O135" s="16">
        <v>0.09003601440576231</v>
      </c>
      <c r="P135" s="16">
        <v>0.72</v>
      </c>
      <c r="Q135" s="16">
        <v>0.33401103688643624</v>
      </c>
      <c r="R135" s="16">
        <v>0.8114765975945516</v>
      </c>
      <c r="S135" s="58">
        <f t="shared" si="11"/>
        <v>0.8704948075748321</v>
      </c>
      <c r="T135" s="51">
        <f aca="true" t="shared" si="12" ref="T135:T142">SUM(V135:CN135)</f>
        <v>57</v>
      </c>
      <c r="U135" s="54">
        <f aca="true" t="shared" si="13" ref="U135:U142">COUNTA(V135:CN135)</f>
        <v>8</v>
      </c>
      <c r="V135" s="10"/>
      <c r="W135" s="10"/>
      <c r="X135" s="10">
        <v>1</v>
      </c>
      <c r="Y135" s="10">
        <v>2</v>
      </c>
      <c r="Z135" s="10"/>
      <c r="AA135" s="10"/>
      <c r="AG135">
        <v>2</v>
      </c>
      <c r="AH135">
        <v>15</v>
      </c>
      <c r="AO135">
        <v>3</v>
      </c>
      <c r="AV135">
        <v>21</v>
      </c>
      <c r="BD135">
        <v>1</v>
      </c>
      <c r="CK135">
        <v>12</v>
      </c>
    </row>
    <row r="136" spans="1:27" ht="12.75">
      <c r="A136" s="1" t="s">
        <v>144</v>
      </c>
      <c r="B136" s="31">
        <v>0.5</v>
      </c>
      <c r="C136" s="21">
        <v>0.13</v>
      </c>
      <c r="D136" s="39">
        <v>0.29</v>
      </c>
      <c r="E136" s="26">
        <v>0.12</v>
      </c>
      <c r="F136" s="39">
        <v>0.06</v>
      </c>
      <c r="G136" s="110">
        <v>0.05747232037691402</v>
      </c>
      <c r="H136" s="113">
        <f aca="true" t="shared" si="14" ref="H136:H144">(I136+J136+K136+L136+M136+N136+O136+P136+Q136+R136)/10</f>
        <v>0.036500600240096034</v>
      </c>
      <c r="I136" s="86">
        <v>0.06</v>
      </c>
      <c r="J136" s="16"/>
      <c r="K136" s="16"/>
      <c r="L136" s="16">
        <v>0.29</v>
      </c>
      <c r="M136" s="16"/>
      <c r="N136" s="16"/>
      <c r="O136" s="16">
        <v>0.015006002400960384</v>
      </c>
      <c r="P136" s="16"/>
      <c r="Q136" s="16"/>
      <c r="R136" s="16"/>
      <c r="S136" s="58">
        <f t="shared" si="11"/>
        <v>0</v>
      </c>
      <c r="T136" s="51">
        <f t="shared" si="12"/>
        <v>0</v>
      </c>
      <c r="U136" s="54">
        <f t="shared" si="13"/>
        <v>0</v>
      </c>
      <c r="V136" s="10"/>
      <c r="W136" s="10"/>
      <c r="X136" s="10"/>
      <c r="Y136" s="10"/>
      <c r="Z136" s="10"/>
      <c r="AA136" s="10"/>
    </row>
    <row r="137" spans="1:91" ht="12.75">
      <c r="A137" s="1" t="s">
        <v>145</v>
      </c>
      <c r="B137" s="30">
        <v>16.38</v>
      </c>
      <c r="C137" s="24">
        <v>11.5</v>
      </c>
      <c r="D137" s="40">
        <v>16.05</v>
      </c>
      <c r="E137" s="26">
        <v>18.07</v>
      </c>
      <c r="F137" s="40">
        <v>15.9</v>
      </c>
      <c r="G137" s="110">
        <v>10.701090694935218</v>
      </c>
      <c r="H137" s="113">
        <f t="shared" si="14"/>
        <v>11.34550188801473</v>
      </c>
      <c r="I137" s="86">
        <v>15.19</v>
      </c>
      <c r="J137" s="16">
        <v>15.76</v>
      </c>
      <c r="K137" s="16">
        <v>10.84</v>
      </c>
      <c r="L137" s="16">
        <v>13.79</v>
      </c>
      <c r="M137" s="16">
        <v>5.39</v>
      </c>
      <c r="N137" s="16">
        <v>8.52</v>
      </c>
      <c r="O137" s="16">
        <v>8.25</v>
      </c>
      <c r="P137" s="16">
        <v>10.88</v>
      </c>
      <c r="Q137" s="16">
        <v>12.431019459773452</v>
      </c>
      <c r="R137" s="16">
        <v>12.40399942037386</v>
      </c>
      <c r="S137" s="58">
        <f t="shared" si="11"/>
        <v>11.499694563225413</v>
      </c>
      <c r="T137" s="51">
        <f t="shared" si="12"/>
        <v>753</v>
      </c>
      <c r="U137" s="54">
        <f t="shared" si="13"/>
        <v>62</v>
      </c>
      <c r="V137" s="10">
        <v>12</v>
      </c>
      <c r="W137" s="10">
        <v>18</v>
      </c>
      <c r="X137" s="10">
        <v>15</v>
      </c>
      <c r="Y137" s="10">
        <v>29</v>
      </c>
      <c r="Z137" s="10">
        <v>15</v>
      </c>
      <c r="AA137" s="10">
        <v>14</v>
      </c>
      <c r="AB137" s="34">
        <v>2</v>
      </c>
      <c r="AC137" s="34">
        <v>7</v>
      </c>
      <c r="AD137" s="34"/>
      <c r="AE137" s="34"/>
      <c r="AF137" s="34"/>
      <c r="AG137" s="34">
        <v>1</v>
      </c>
      <c r="AH137" s="34">
        <v>10</v>
      </c>
      <c r="AI137" s="34">
        <v>2</v>
      </c>
      <c r="AJ137" s="34">
        <v>7</v>
      </c>
      <c r="AK137" s="34">
        <v>29</v>
      </c>
      <c r="AL137" s="34">
        <v>5</v>
      </c>
      <c r="AM137" s="34">
        <v>17</v>
      </c>
      <c r="AN137" s="34"/>
      <c r="AO137" s="34">
        <v>10</v>
      </c>
      <c r="AP137" s="34">
        <v>14</v>
      </c>
      <c r="AQ137" s="34">
        <v>33</v>
      </c>
      <c r="AR137" s="34">
        <v>17</v>
      </c>
      <c r="AS137" s="34">
        <v>5</v>
      </c>
      <c r="AT137" s="34">
        <v>27</v>
      </c>
      <c r="AU137" s="34">
        <v>12</v>
      </c>
      <c r="AV137" s="34">
        <v>10</v>
      </c>
      <c r="AW137" s="34">
        <v>22</v>
      </c>
      <c r="AX137" s="34">
        <v>6</v>
      </c>
      <c r="AY137" s="34">
        <v>3</v>
      </c>
      <c r="AZ137" s="34">
        <v>8</v>
      </c>
      <c r="BA137" s="34"/>
      <c r="BB137" s="34">
        <v>8</v>
      </c>
      <c r="BC137" s="34">
        <v>6</v>
      </c>
      <c r="BD137" s="34">
        <v>4</v>
      </c>
      <c r="BE137">
        <v>27</v>
      </c>
      <c r="BG137">
        <v>25</v>
      </c>
      <c r="BH137">
        <v>30</v>
      </c>
      <c r="BI137">
        <v>14</v>
      </c>
      <c r="BJ137">
        <v>8</v>
      </c>
      <c r="BL137">
        <v>3</v>
      </c>
      <c r="BN137">
        <v>1</v>
      </c>
      <c r="BO137">
        <v>4</v>
      </c>
      <c r="BP137">
        <v>3</v>
      </c>
      <c r="BQ137">
        <v>32</v>
      </c>
      <c r="BR137">
        <v>64</v>
      </c>
      <c r="BS137">
        <v>7</v>
      </c>
      <c r="BT137">
        <v>10</v>
      </c>
      <c r="BU137">
        <v>5</v>
      </c>
      <c r="BV137">
        <v>6</v>
      </c>
      <c r="BW137">
        <v>6</v>
      </c>
      <c r="BX137">
        <v>11</v>
      </c>
      <c r="BY137">
        <v>13</v>
      </c>
      <c r="BZ137">
        <v>14</v>
      </c>
      <c r="CA137">
        <v>12</v>
      </c>
      <c r="CB137">
        <v>18</v>
      </c>
      <c r="CC137">
        <v>3</v>
      </c>
      <c r="CD137">
        <v>6</v>
      </c>
      <c r="CE137">
        <v>3</v>
      </c>
      <c r="CF137">
        <v>18</v>
      </c>
      <c r="CG137">
        <v>2</v>
      </c>
      <c r="CH137">
        <v>4</v>
      </c>
      <c r="CI137">
        <v>10</v>
      </c>
      <c r="CJ137">
        <v>7</v>
      </c>
      <c r="CK137">
        <v>9</v>
      </c>
      <c r="CL137">
        <v>6</v>
      </c>
      <c r="CM137">
        <v>4</v>
      </c>
    </row>
    <row r="138" spans="1:39" ht="12.75">
      <c r="A138" s="1" t="s">
        <v>146</v>
      </c>
      <c r="B138" s="30"/>
      <c r="C138" s="21">
        <v>0.11</v>
      </c>
      <c r="D138" s="39">
        <v>0.01</v>
      </c>
      <c r="E138" s="26">
        <v>0.13</v>
      </c>
      <c r="F138" s="39">
        <v>0.03</v>
      </c>
      <c r="G138" s="95" t="s">
        <v>256</v>
      </c>
      <c r="H138" s="113">
        <f t="shared" si="14"/>
        <v>0.021</v>
      </c>
      <c r="I138" s="86"/>
      <c r="J138" s="16">
        <v>0.05</v>
      </c>
      <c r="K138" s="16"/>
      <c r="L138" s="16">
        <v>0.15</v>
      </c>
      <c r="M138" s="16"/>
      <c r="N138" s="16">
        <v>0.01</v>
      </c>
      <c r="O138" s="16"/>
      <c r="P138" s="16"/>
      <c r="Q138" s="16"/>
      <c r="R138" s="16"/>
      <c r="S138" s="58">
        <f t="shared" si="11"/>
        <v>0.015271838729383019</v>
      </c>
      <c r="T138" s="51">
        <f t="shared" si="12"/>
        <v>1</v>
      </c>
      <c r="U138" s="54">
        <f t="shared" si="13"/>
        <v>1</v>
      </c>
      <c r="V138" s="10"/>
      <c r="W138" s="10"/>
      <c r="X138" s="10"/>
      <c r="Y138" s="10"/>
      <c r="Z138" s="10"/>
      <c r="AA138" s="10"/>
      <c r="AC138" s="18"/>
      <c r="AD138" s="18"/>
      <c r="AE138" s="18"/>
      <c r="AM138">
        <v>1</v>
      </c>
    </row>
    <row r="139" spans="1:31" ht="12.75">
      <c r="A139" s="1" t="s">
        <v>272</v>
      </c>
      <c r="B139" s="30"/>
      <c r="C139" s="21"/>
      <c r="D139" s="39"/>
      <c r="E139" s="26"/>
      <c r="F139" s="39"/>
      <c r="G139" s="95"/>
      <c r="H139" s="113">
        <f t="shared" si="14"/>
        <v>0.001839587932303164</v>
      </c>
      <c r="I139" s="86"/>
      <c r="J139" s="16"/>
      <c r="K139" s="16"/>
      <c r="L139" s="16">
        <v>0.01839587932303164</v>
      </c>
      <c r="M139" s="16"/>
      <c r="N139" s="16"/>
      <c r="O139" s="16"/>
      <c r="P139" s="16"/>
      <c r="Q139" s="16"/>
      <c r="R139" s="16"/>
      <c r="S139" s="58">
        <f>T139*10/$T$4</f>
        <v>0</v>
      </c>
      <c r="T139" s="51">
        <f>SUM(V139:CN139)</f>
        <v>0</v>
      </c>
      <c r="U139" s="54">
        <f>COUNTA(V139:CN139)</f>
        <v>0</v>
      </c>
      <c r="V139" s="10"/>
      <c r="W139" s="10"/>
      <c r="X139" s="10"/>
      <c r="Y139" s="10"/>
      <c r="Z139" s="10"/>
      <c r="AA139" s="10"/>
      <c r="AC139" s="18"/>
      <c r="AD139" s="18"/>
      <c r="AE139" s="18"/>
    </row>
    <row r="140" spans="1:91" ht="12.75">
      <c r="A140" s="1" t="s">
        <v>147</v>
      </c>
      <c r="B140" s="30">
        <v>45.28</v>
      </c>
      <c r="C140" s="21">
        <v>65.21</v>
      </c>
      <c r="D140" s="40">
        <v>75.44</v>
      </c>
      <c r="E140" s="26">
        <v>78.62</v>
      </c>
      <c r="F140" s="39">
        <v>49.23</v>
      </c>
      <c r="G140" s="110">
        <v>50.732658421672554</v>
      </c>
      <c r="H140" s="113">
        <f t="shared" si="14"/>
        <v>55.280585748242345</v>
      </c>
      <c r="I140" s="86">
        <v>60.79</v>
      </c>
      <c r="J140" s="16">
        <v>71.14</v>
      </c>
      <c r="K140" s="16">
        <v>67.27</v>
      </c>
      <c r="L140" s="16">
        <v>60.38</v>
      </c>
      <c r="M140" s="16">
        <v>38.67</v>
      </c>
      <c r="N140" s="16">
        <v>52.19</v>
      </c>
      <c r="O140" s="16">
        <v>39.49</v>
      </c>
      <c r="P140" s="16">
        <v>45.21</v>
      </c>
      <c r="Q140" s="16">
        <v>54.138832413592795</v>
      </c>
      <c r="R140" s="16">
        <v>63.52702506883061</v>
      </c>
      <c r="S140" s="58">
        <f t="shared" si="11"/>
        <v>56.27672571777642</v>
      </c>
      <c r="T140" s="51">
        <f t="shared" si="12"/>
        <v>3685</v>
      </c>
      <c r="U140" s="54">
        <f t="shared" si="13"/>
        <v>60</v>
      </c>
      <c r="V140" s="10">
        <v>30</v>
      </c>
      <c r="W140" s="10">
        <v>59</v>
      </c>
      <c r="X140" s="10">
        <v>2</v>
      </c>
      <c r="Y140" s="10">
        <v>158</v>
      </c>
      <c r="Z140" s="10">
        <v>68</v>
      </c>
      <c r="AA140" s="10"/>
      <c r="AB140" s="34">
        <v>4</v>
      </c>
      <c r="AC140" s="34">
        <v>4</v>
      </c>
      <c r="AD140" s="34"/>
      <c r="AE140" s="34">
        <v>1</v>
      </c>
      <c r="AF140" s="34">
        <v>26</v>
      </c>
      <c r="AG140" s="34">
        <v>5</v>
      </c>
      <c r="AH140" s="34">
        <v>50</v>
      </c>
      <c r="AI140" s="34">
        <v>35</v>
      </c>
      <c r="AJ140" s="34">
        <v>29</v>
      </c>
      <c r="AK140" s="34"/>
      <c r="AL140" s="34">
        <v>7</v>
      </c>
      <c r="AM140" s="34">
        <v>675</v>
      </c>
      <c r="AN140" s="34"/>
      <c r="AO140" s="34">
        <v>65</v>
      </c>
      <c r="AP140" s="34">
        <v>135</v>
      </c>
      <c r="AQ140" s="34">
        <v>2</v>
      </c>
      <c r="AR140" s="34">
        <v>45</v>
      </c>
      <c r="AS140" s="34">
        <v>228</v>
      </c>
      <c r="AT140" s="34">
        <v>28</v>
      </c>
      <c r="AU140" s="34">
        <v>60</v>
      </c>
      <c r="AV140" s="34">
        <v>34</v>
      </c>
      <c r="AW140" s="34">
        <v>2</v>
      </c>
      <c r="AX140" s="34">
        <v>6</v>
      </c>
      <c r="AY140" s="34">
        <v>3</v>
      </c>
      <c r="AZ140" s="34">
        <v>15</v>
      </c>
      <c r="BA140" s="34">
        <v>209</v>
      </c>
      <c r="BB140" s="34">
        <v>72</v>
      </c>
      <c r="BC140" s="34">
        <v>56</v>
      </c>
      <c r="BD140" s="34">
        <v>10</v>
      </c>
      <c r="BE140">
        <v>46</v>
      </c>
      <c r="BF140" s="34">
        <v>510</v>
      </c>
      <c r="BG140" s="34">
        <v>5</v>
      </c>
      <c r="BH140">
        <v>2</v>
      </c>
      <c r="BI140">
        <v>91</v>
      </c>
      <c r="BJ140">
        <v>25</v>
      </c>
      <c r="BL140">
        <v>66</v>
      </c>
      <c r="BM140">
        <v>17</v>
      </c>
      <c r="BN140">
        <v>7</v>
      </c>
      <c r="BO140">
        <v>25</v>
      </c>
      <c r="BP140">
        <v>5</v>
      </c>
      <c r="BQ140">
        <v>7</v>
      </c>
      <c r="BR140">
        <v>39</v>
      </c>
      <c r="BS140">
        <v>6</v>
      </c>
      <c r="BT140">
        <v>5</v>
      </c>
      <c r="BU140">
        <v>103</v>
      </c>
      <c r="BW140">
        <v>135</v>
      </c>
      <c r="BZ140">
        <v>281</v>
      </c>
      <c r="CB140">
        <v>1</v>
      </c>
      <c r="CC140">
        <v>7</v>
      </c>
      <c r="CD140">
        <v>5</v>
      </c>
      <c r="CF140">
        <v>12</v>
      </c>
      <c r="CG140">
        <v>2</v>
      </c>
      <c r="CH140">
        <v>7</v>
      </c>
      <c r="CI140">
        <v>21</v>
      </c>
      <c r="CJ140">
        <v>5</v>
      </c>
      <c r="CK140">
        <v>6</v>
      </c>
      <c r="CL140">
        <v>68</v>
      </c>
      <c r="CM140">
        <v>53</v>
      </c>
    </row>
    <row r="141" spans="1:59" ht="12.75">
      <c r="A141" s="117" t="s">
        <v>401</v>
      </c>
      <c r="B141" s="30"/>
      <c r="C141" s="21"/>
      <c r="D141" s="40"/>
      <c r="E141" s="26"/>
      <c r="F141" s="39"/>
      <c r="G141" s="110"/>
      <c r="H141" s="113">
        <f t="shared" si="14"/>
        <v>0</v>
      </c>
      <c r="I141" s="86"/>
      <c r="J141" s="16"/>
      <c r="K141" s="16"/>
      <c r="L141" s="16"/>
      <c r="M141" s="16"/>
      <c r="N141" s="16"/>
      <c r="O141" s="16"/>
      <c r="P141" s="16"/>
      <c r="Q141" s="16"/>
      <c r="R141" s="16"/>
      <c r="S141" s="58">
        <f>T141*10/$T$4</f>
        <v>0.015271838729383019</v>
      </c>
      <c r="T141" s="51">
        <f>SUM(V141:CN141)</f>
        <v>1</v>
      </c>
      <c r="U141" s="54">
        <f>COUNTA(V141:CN141)</f>
        <v>1</v>
      </c>
      <c r="V141" s="10"/>
      <c r="W141" s="10"/>
      <c r="X141" s="10"/>
      <c r="Y141" s="10"/>
      <c r="Z141" s="10"/>
      <c r="AA141" s="10"/>
      <c r="AB141" s="34"/>
      <c r="AC141" s="34"/>
      <c r="AD141" s="34"/>
      <c r="AE141" s="34">
        <v>1</v>
      </c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F141" s="34"/>
      <c r="BG141" s="34"/>
    </row>
    <row r="142" spans="1:91" ht="13.5" thickBot="1">
      <c r="A142" s="1" t="s">
        <v>148</v>
      </c>
      <c r="B142" s="32">
        <v>0.01</v>
      </c>
      <c r="C142" s="25">
        <v>0.05</v>
      </c>
      <c r="D142" s="41">
        <v>0.01</v>
      </c>
      <c r="E142" s="28">
        <v>0.08</v>
      </c>
      <c r="F142" s="41">
        <v>0.16</v>
      </c>
      <c r="G142" s="112">
        <v>0.08325088339222617</v>
      </c>
      <c r="H142" s="96">
        <f t="shared" si="14"/>
        <v>0.042158651133923995</v>
      </c>
      <c r="I142" s="87"/>
      <c r="J142" s="81"/>
      <c r="K142" s="81">
        <v>0.03</v>
      </c>
      <c r="L142" s="81">
        <v>0.01839587932303164</v>
      </c>
      <c r="M142" s="81">
        <v>0.01</v>
      </c>
      <c r="N142" s="81"/>
      <c r="O142" s="81">
        <v>0.015006002400960384</v>
      </c>
      <c r="P142" s="81">
        <v>0.028727377190462512</v>
      </c>
      <c r="Q142" s="81">
        <v>0.30496659889631134</v>
      </c>
      <c r="R142" s="81">
        <v>0.014490653528474137</v>
      </c>
      <c r="S142" s="59">
        <f t="shared" si="11"/>
        <v>0</v>
      </c>
      <c r="T142" s="51">
        <f t="shared" si="12"/>
        <v>0</v>
      </c>
      <c r="U142" s="55">
        <f t="shared" si="13"/>
        <v>0</v>
      </c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8"/>
      <c r="AI142" s="18"/>
      <c r="AK142" s="18"/>
      <c r="AL142" s="18"/>
      <c r="AM142" s="18"/>
      <c r="AN142" s="18"/>
      <c r="CL142" s="97"/>
      <c r="CM142" s="97"/>
    </row>
    <row r="143" spans="1:92" ht="13.5" thickBot="1">
      <c r="A143" s="1" t="s">
        <v>149</v>
      </c>
      <c r="B143" s="18">
        <f aca="true" t="shared" si="15" ref="B143:J143">SUM(B5:B142)</f>
        <v>536.6999999999999</v>
      </c>
      <c r="C143" s="18">
        <f t="shared" si="15"/>
        <v>397.18000000000006</v>
      </c>
      <c r="D143" s="18">
        <f t="shared" si="15"/>
        <v>387.53000000000003</v>
      </c>
      <c r="E143" s="18">
        <f t="shared" si="15"/>
        <v>462.75</v>
      </c>
      <c r="F143" s="18">
        <f t="shared" si="15"/>
        <v>454.69000000000005</v>
      </c>
      <c r="G143" s="18">
        <f t="shared" si="15"/>
        <v>530.6477470971357</v>
      </c>
      <c r="H143" s="115">
        <f t="shared" si="14"/>
        <v>691.9333159208007</v>
      </c>
      <c r="I143" s="18">
        <f t="shared" si="15"/>
        <v>406.4626241569589</v>
      </c>
      <c r="J143" s="18">
        <f t="shared" si="15"/>
        <v>594.4499999999999</v>
      </c>
      <c r="K143" s="18">
        <f>SUM(K5:K142)</f>
        <v>552.663087706005</v>
      </c>
      <c r="L143" s="18">
        <f aca="true" t="shared" si="16" ref="L143:R143">SUM(L5:L142)</f>
        <v>623.3633774834436</v>
      </c>
      <c r="M143" s="18">
        <f t="shared" si="16"/>
        <v>575.5509094132245</v>
      </c>
      <c r="N143" s="18">
        <f t="shared" si="16"/>
        <v>1565.8250324626301</v>
      </c>
      <c r="O143" s="18">
        <f t="shared" si="16"/>
        <v>494.98845138055236</v>
      </c>
      <c r="P143" s="18">
        <f t="shared" si="16"/>
        <v>608.6038236139041</v>
      </c>
      <c r="Q143" s="18">
        <f t="shared" si="16"/>
        <v>852.3647661922741</v>
      </c>
      <c r="R143" s="18">
        <f t="shared" si="16"/>
        <v>645.0610867990147</v>
      </c>
      <c r="S143" s="123">
        <f t="shared" si="11"/>
        <v>691.4477703115456</v>
      </c>
      <c r="T143" s="125">
        <f>SUM(T5:T142)</f>
        <v>45276</v>
      </c>
      <c r="U143" s="51"/>
      <c r="V143" s="62">
        <f aca="true" t="shared" si="17" ref="V143:CN143">SUM(V5:V142)</f>
        <v>534</v>
      </c>
      <c r="W143" s="63">
        <f t="shared" si="17"/>
        <v>769</v>
      </c>
      <c r="X143" s="63">
        <f t="shared" si="17"/>
        <v>1446</v>
      </c>
      <c r="Y143" s="63">
        <f t="shared" si="17"/>
        <v>1000</v>
      </c>
      <c r="Z143" s="63">
        <f t="shared" si="17"/>
        <v>1288</v>
      </c>
      <c r="AA143" s="63">
        <f t="shared" si="17"/>
        <v>217</v>
      </c>
      <c r="AB143" s="63">
        <f t="shared" si="17"/>
        <v>341</v>
      </c>
      <c r="AC143" s="63">
        <f t="shared" si="17"/>
        <v>423</v>
      </c>
      <c r="AD143" s="63">
        <f t="shared" si="17"/>
        <v>170</v>
      </c>
      <c r="AE143" s="63">
        <f t="shared" si="17"/>
        <v>1128</v>
      </c>
      <c r="AF143" s="63">
        <f t="shared" si="17"/>
        <v>270</v>
      </c>
      <c r="AG143" s="63">
        <f t="shared" si="17"/>
        <v>870</v>
      </c>
      <c r="AH143" s="63">
        <f t="shared" si="17"/>
        <v>601</v>
      </c>
      <c r="AI143" s="63">
        <f t="shared" si="17"/>
        <v>134</v>
      </c>
      <c r="AJ143" s="63">
        <f t="shared" si="17"/>
        <v>221</v>
      </c>
      <c r="AK143" s="63">
        <f t="shared" si="17"/>
        <v>1084</v>
      </c>
      <c r="AL143" s="63">
        <f t="shared" si="17"/>
        <v>635</v>
      </c>
      <c r="AM143" s="63">
        <f t="shared" si="17"/>
        <v>1477</v>
      </c>
      <c r="AN143" s="63">
        <f t="shared" si="17"/>
        <v>197</v>
      </c>
      <c r="AO143" s="63">
        <f t="shared" si="17"/>
        <v>218</v>
      </c>
      <c r="AP143" s="63">
        <f t="shared" si="17"/>
        <v>637</v>
      </c>
      <c r="AQ143" s="63">
        <f t="shared" si="17"/>
        <v>1011</v>
      </c>
      <c r="AR143" s="63">
        <f t="shared" si="17"/>
        <v>487</v>
      </c>
      <c r="AS143" s="63">
        <f t="shared" si="17"/>
        <v>748</v>
      </c>
      <c r="AT143" s="63">
        <f t="shared" si="17"/>
        <v>678</v>
      </c>
      <c r="AU143" s="63">
        <f t="shared" si="17"/>
        <v>1145</v>
      </c>
      <c r="AV143" s="63">
        <f t="shared" si="17"/>
        <v>642</v>
      </c>
      <c r="AW143" s="63">
        <f t="shared" si="17"/>
        <v>1118</v>
      </c>
      <c r="AX143" s="63">
        <f t="shared" si="17"/>
        <v>960</v>
      </c>
      <c r="AY143" s="63">
        <f t="shared" si="17"/>
        <v>165</v>
      </c>
      <c r="AZ143" s="63">
        <f t="shared" si="17"/>
        <v>261</v>
      </c>
      <c r="BA143" s="63">
        <f t="shared" si="17"/>
        <v>518</v>
      </c>
      <c r="BB143" s="63">
        <f t="shared" si="17"/>
        <v>511</v>
      </c>
      <c r="BC143" s="63">
        <f t="shared" si="17"/>
        <v>884</v>
      </c>
      <c r="BD143" s="63">
        <f t="shared" si="17"/>
        <v>433</v>
      </c>
      <c r="BE143" s="63">
        <f t="shared" si="17"/>
        <v>958</v>
      </c>
      <c r="BF143" s="63">
        <f t="shared" si="17"/>
        <v>810</v>
      </c>
      <c r="BG143" s="63">
        <f t="shared" si="17"/>
        <v>793</v>
      </c>
      <c r="BH143" s="63">
        <f t="shared" si="17"/>
        <v>820</v>
      </c>
      <c r="BI143" s="63">
        <f t="shared" si="17"/>
        <v>575</v>
      </c>
      <c r="BJ143" s="63">
        <f t="shared" si="17"/>
        <v>386</v>
      </c>
      <c r="BK143" s="63">
        <f t="shared" si="17"/>
        <v>166</v>
      </c>
      <c r="BL143" s="63">
        <f t="shared" si="17"/>
        <v>881</v>
      </c>
      <c r="BM143" s="63">
        <f t="shared" si="17"/>
        <v>175</v>
      </c>
      <c r="BN143" s="63">
        <f t="shared" si="17"/>
        <v>168</v>
      </c>
      <c r="BO143" s="63">
        <f t="shared" si="17"/>
        <v>361</v>
      </c>
      <c r="BP143" s="63">
        <f t="shared" si="17"/>
        <v>933</v>
      </c>
      <c r="BQ143" s="63">
        <f t="shared" si="17"/>
        <v>590</v>
      </c>
      <c r="BR143" s="63">
        <f t="shared" si="17"/>
        <v>677</v>
      </c>
      <c r="BS143" s="63">
        <f t="shared" si="17"/>
        <v>754</v>
      </c>
      <c r="BT143" s="63">
        <f t="shared" si="17"/>
        <v>278</v>
      </c>
      <c r="BU143" s="63">
        <f t="shared" si="17"/>
        <v>1087</v>
      </c>
      <c r="BV143" s="63">
        <f t="shared" si="17"/>
        <v>846</v>
      </c>
      <c r="BW143" s="63">
        <f t="shared" si="17"/>
        <v>1687</v>
      </c>
      <c r="BX143" s="63">
        <f t="shared" si="17"/>
        <v>630</v>
      </c>
      <c r="BY143" s="63">
        <f t="shared" si="17"/>
        <v>553</v>
      </c>
      <c r="BZ143" s="63">
        <f t="shared" si="17"/>
        <v>1268</v>
      </c>
      <c r="CA143" s="63">
        <f t="shared" si="17"/>
        <v>733</v>
      </c>
      <c r="CB143" s="63">
        <f t="shared" si="17"/>
        <v>424</v>
      </c>
      <c r="CC143" s="63">
        <f t="shared" si="17"/>
        <v>211</v>
      </c>
      <c r="CD143" s="63">
        <f t="shared" si="17"/>
        <v>531</v>
      </c>
      <c r="CE143" s="63">
        <f t="shared" si="17"/>
        <v>422</v>
      </c>
      <c r="CF143" s="63">
        <f t="shared" si="17"/>
        <v>632</v>
      </c>
      <c r="CG143" s="63">
        <f t="shared" si="17"/>
        <v>231</v>
      </c>
      <c r="CH143" s="63">
        <f t="shared" si="17"/>
        <v>303</v>
      </c>
      <c r="CI143" s="63">
        <f t="shared" si="17"/>
        <v>1453</v>
      </c>
      <c r="CJ143" s="63">
        <f t="shared" si="17"/>
        <v>260</v>
      </c>
      <c r="CK143" s="63">
        <f t="shared" si="17"/>
        <v>603</v>
      </c>
      <c r="CL143" s="10">
        <f t="shared" si="17"/>
        <v>335</v>
      </c>
      <c r="CM143" s="10">
        <f t="shared" si="17"/>
        <v>200</v>
      </c>
      <c r="CN143" s="64">
        <f t="shared" si="17"/>
        <v>40</v>
      </c>
    </row>
    <row r="144" spans="1:92" ht="13.5" thickBot="1">
      <c r="A144" s="1" t="s">
        <v>150</v>
      </c>
      <c r="B144" s="42">
        <f aca="true" t="shared" si="18" ref="B144:G144">COUNTIF(B5:B142,"&gt;0")</f>
        <v>69</v>
      </c>
      <c r="C144" s="42">
        <f t="shared" si="18"/>
        <v>81</v>
      </c>
      <c r="D144" s="42">
        <f t="shared" si="18"/>
        <v>85</v>
      </c>
      <c r="E144" s="42">
        <f t="shared" si="18"/>
        <v>88</v>
      </c>
      <c r="F144" s="42">
        <f t="shared" si="18"/>
        <v>91</v>
      </c>
      <c r="G144" s="42">
        <f t="shared" si="18"/>
        <v>98</v>
      </c>
      <c r="H144" s="116">
        <f t="shared" si="14"/>
        <v>86.2</v>
      </c>
      <c r="I144" s="42">
        <f>COUNTIF(I5:I142,"&gt;0")</f>
        <v>75</v>
      </c>
      <c r="J144" s="42">
        <f aca="true" t="shared" si="19" ref="J144:R144">COUNTIF(J5:J142,"&gt;0")</f>
        <v>71</v>
      </c>
      <c r="K144" s="42">
        <f t="shared" si="19"/>
        <v>85</v>
      </c>
      <c r="L144" s="42">
        <f t="shared" si="19"/>
        <v>85</v>
      </c>
      <c r="M144" s="42">
        <f t="shared" si="19"/>
        <v>82</v>
      </c>
      <c r="N144" s="42">
        <f t="shared" si="19"/>
        <v>94</v>
      </c>
      <c r="O144" s="42">
        <f t="shared" si="19"/>
        <v>100</v>
      </c>
      <c r="P144" s="42">
        <f t="shared" si="19"/>
        <v>90</v>
      </c>
      <c r="Q144" s="42">
        <f t="shared" si="19"/>
        <v>90</v>
      </c>
      <c r="R144" s="42">
        <f t="shared" si="19"/>
        <v>90</v>
      </c>
      <c r="S144" s="124">
        <f>COUNTIF(S5:S142,"&gt;0")</f>
        <v>93</v>
      </c>
      <c r="T144" s="56"/>
      <c r="U144" s="57"/>
      <c r="V144" s="65">
        <f aca="true" t="shared" si="20" ref="V144:BJ144">COUNTA(V5:V142)</f>
        <v>23</v>
      </c>
      <c r="W144" s="66">
        <f t="shared" si="20"/>
        <v>34</v>
      </c>
      <c r="X144" s="66">
        <f>COUNTA(X5:X142)</f>
        <v>36</v>
      </c>
      <c r="Y144" s="66">
        <f>COUNTA(Y5:Y142)</f>
        <v>34</v>
      </c>
      <c r="Z144" s="66">
        <f>COUNTA(Z5:Z142)</f>
        <v>41</v>
      </c>
      <c r="AA144" s="66">
        <f>COUNTA(AA5:AA142)</f>
        <v>17</v>
      </c>
      <c r="AB144" s="66">
        <f t="shared" si="20"/>
        <v>26</v>
      </c>
      <c r="AC144" s="66">
        <f t="shared" si="20"/>
        <v>20</v>
      </c>
      <c r="AD144" s="66">
        <f>COUNTA(AD5:AD142)</f>
        <v>6</v>
      </c>
      <c r="AE144" s="66">
        <f t="shared" si="20"/>
        <v>39</v>
      </c>
      <c r="AF144" s="66">
        <f t="shared" si="20"/>
        <v>15</v>
      </c>
      <c r="AG144" s="66">
        <f t="shared" si="20"/>
        <v>31</v>
      </c>
      <c r="AH144" s="66">
        <f t="shared" si="20"/>
        <v>35</v>
      </c>
      <c r="AI144" s="66">
        <f>COUNTA(AI5:AI142)</f>
        <v>16</v>
      </c>
      <c r="AJ144" s="66">
        <f>COUNTA(AJ5:AJ142)</f>
        <v>18</v>
      </c>
      <c r="AK144" s="66">
        <f t="shared" si="20"/>
        <v>34</v>
      </c>
      <c r="AL144" s="66">
        <f>COUNTA(AL5:AL142)</f>
        <v>17</v>
      </c>
      <c r="AM144" s="66">
        <f t="shared" si="20"/>
        <v>21</v>
      </c>
      <c r="AN144" s="66">
        <f t="shared" si="20"/>
        <v>24</v>
      </c>
      <c r="AO144" s="66">
        <f t="shared" si="20"/>
        <v>21</v>
      </c>
      <c r="AP144" s="66">
        <f t="shared" si="20"/>
        <v>30</v>
      </c>
      <c r="AQ144" s="66">
        <f t="shared" si="20"/>
        <v>26</v>
      </c>
      <c r="AR144" s="66">
        <f t="shared" si="20"/>
        <v>25</v>
      </c>
      <c r="AS144" s="66">
        <f t="shared" si="20"/>
        <v>24</v>
      </c>
      <c r="AT144" s="66">
        <f>COUNTA(AT5:AT142)</f>
        <v>25</v>
      </c>
      <c r="AU144" s="66">
        <f>COUNTA(AU5:AU142)</f>
        <v>30</v>
      </c>
      <c r="AV144" s="66">
        <f>COUNTA(AV5:AV142)</f>
        <v>33</v>
      </c>
      <c r="AW144" s="66">
        <f>COUNTA(AW5:AW142)</f>
        <v>29</v>
      </c>
      <c r="AX144" s="66">
        <f>COUNTA(AX5:AX142)</f>
        <v>30</v>
      </c>
      <c r="AY144" s="66">
        <f t="shared" si="20"/>
        <v>23</v>
      </c>
      <c r="AZ144" s="66">
        <f>COUNTA(AZ5:AZ142)</f>
        <v>26</v>
      </c>
      <c r="BA144" s="66">
        <f t="shared" si="20"/>
        <v>28</v>
      </c>
      <c r="BB144" s="66">
        <f>COUNTA(BB5:BB142)</f>
        <v>31</v>
      </c>
      <c r="BC144" s="66">
        <f>COUNTA(BC5:BC142)</f>
        <v>35</v>
      </c>
      <c r="BD144" s="66">
        <f>COUNTA(BD5:BD142)</f>
        <v>33</v>
      </c>
      <c r="BE144" s="66">
        <f t="shared" si="20"/>
        <v>31</v>
      </c>
      <c r="BF144" s="66">
        <f>COUNTA(BF5:BF142)</f>
        <v>24</v>
      </c>
      <c r="BG144" s="66">
        <f t="shared" si="20"/>
        <v>29</v>
      </c>
      <c r="BH144" s="66">
        <f t="shared" si="20"/>
        <v>31</v>
      </c>
      <c r="BI144" s="66">
        <f t="shared" si="20"/>
        <v>24</v>
      </c>
      <c r="BJ144" s="66">
        <f t="shared" si="20"/>
        <v>28</v>
      </c>
      <c r="BK144" s="66">
        <f aca="true" t="shared" si="21" ref="BK144:CN144">COUNTA(BK5:BK142)</f>
        <v>16</v>
      </c>
      <c r="BL144" s="66">
        <f t="shared" si="21"/>
        <v>33</v>
      </c>
      <c r="BM144" s="66">
        <f>COUNTA(BM5:BM142)</f>
        <v>17</v>
      </c>
      <c r="BN144" s="66">
        <f>COUNTA(BN5:BN142)</f>
        <v>17</v>
      </c>
      <c r="BO144" s="66">
        <f>COUNTA(BO5:BO142)</f>
        <v>31</v>
      </c>
      <c r="BP144" s="66">
        <f>COUNTA(BP5:BP142)</f>
        <v>21</v>
      </c>
      <c r="BQ144" s="66">
        <f t="shared" si="21"/>
        <v>25</v>
      </c>
      <c r="BR144" s="66">
        <f>COUNTA(BR5:BR142)</f>
        <v>24</v>
      </c>
      <c r="BS144" s="66">
        <f>COUNTA(BS5:BS142)</f>
        <v>37</v>
      </c>
      <c r="BT144" s="66">
        <f t="shared" si="21"/>
        <v>18</v>
      </c>
      <c r="BU144" s="66">
        <f t="shared" si="21"/>
        <v>23</v>
      </c>
      <c r="BV144" s="66">
        <f t="shared" si="21"/>
        <v>24</v>
      </c>
      <c r="BW144" s="66">
        <f>COUNTA(BW5:BW142)</f>
        <v>31</v>
      </c>
      <c r="BX144" s="66">
        <f t="shared" si="21"/>
        <v>21</v>
      </c>
      <c r="BY144" s="66">
        <f t="shared" si="21"/>
        <v>25</v>
      </c>
      <c r="BZ144" s="66">
        <f>COUNTA(BZ5:BZ142)</f>
        <v>28</v>
      </c>
      <c r="CA144" s="66">
        <f t="shared" si="21"/>
        <v>30</v>
      </c>
      <c r="CB144" s="66">
        <f>COUNTA(CB5:CB142)</f>
        <v>33</v>
      </c>
      <c r="CC144" s="66">
        <f t="shared" si="21"/>
        <v>24</v>
      </c>
      <c r="CD144" s="66">
        <f>COUNTA(CD5:CD142)</f>
        <v>22</v>
      </c>
      <c r="CE144" s="66">
        <f t="shared" si="21"/>
        <v>29</v>
      </c>
      <c r="CF144" s="66">
        <f t="shared" si="21"/>
        <v>29</v>
      </c>
      <c r="CG144" s="66">
        <f t="shared" si="21"/>
        <v>15</v>
      </c>
      <c r="CH144" s="66">
        <f>COUNTA(CH5:CH142)</f>
        <v>20</v>
      </c>
      <c r="CI144" s="66">
        <f t="shared" si="21"/>
        <v>27</v>
      </c>
      <c r="CJ144" s="66">
        <f t="shared" si="21"/>
        <v>22</v>
      </c>
      <c r="CK144" s="66">
        <f>COUNTA(CK5:CK142)</f>
        <v>30</v>
      </c>
      <c r="CL144" s="66">
        <f>COUNTA(CL5:CL142)</f>
        <v>22</v>
      </c>
      <c r="CM144" s="66">
        <f>COUNTA(CM5:CM142)</f>
        <v>14</v>
      </c>
      <c r="CN144" s="67">
        <f t="shared" si="21"/>
        <v>8</v>
      </c>
    </row>
    <row r="145" ht="13.5" thickTop="1"/>
    <row r="146" spans="1:25" ht="12.75">
      <c r="A146" s="1" t="s">
        <v>150</v>
      </c>
      <c r="B146" s="2">
        <f aca="true" t="shared" si="22" ref="B146:G146">COUNTA(B5:B142)</f>
        <v>71</v>
      </c>
      <c r="C146" s="2">
        <f t="shared" si="22"/>
        <v>95</v>
      </c>
      <c r="D146" s="2">
        <f t="shared" si="22"/>
        <v>104</v>
      </c>
      <c r="E146" s="2">
        <f t="shared" si="22"/>
        <v>100</v>
      </c>
      <c r="F146" s="2">
        <f t="shared" si="22"/>
        <v>115</v>
      </c>
      <c r="G146" s="2">
        <f t="shared" si="22"/>
        <v>117</v>
      </c>
      <c r="H146" s="91">
        <f>COUNTIF(H5:H142,"&gt;0")</f>
        <v>127</v>
      </c>
      <c r="J146" s="1"/>
      <c r="L146" s="45"/>
      <c r="M146" s="45"/>
      <c r="N146" s="45"/>
      <c r="O146" s="45" t="s">
        <v>267</v>
      </c>
      <c r="P146" s="45"/>
      <c r="Q146" s="45"/>
      <c r="R146" s="45"/>
      <c r="S146" s="3"/>
      <c r="T146" s="79"/>
      <c r="U146" s="1"/>
      <c r="V146" s="1"/>
      <c r="W146" s="77">
        <f>AVERAGE(V143:CN143)</f>
        <v>633.7323943661971</v>
      </c>
      <c r="X146" s="77"/>
      <c r="Y146" t="s">
        <v>367</v>
      </c>
    </row>
    <row r="147" spans="10:24" ht="12.75">
      <c r="J147" s="1"/>
      <c r="L147" s="45"/>
      <c r="M147" s="45"/>
      <c r="N147" s="45"/>
      <c r="O147" s="45" t="s">
        <v>268</v>
      </c>
      <c r="P147" s="45"/>
      <c r="Q147" s="45"/>
      <c r="R147" s="45"/>
      <c r="S147" s="3"/>
      <c r="T147" s="79"/>
      <c r="U147" s="1"/>
      <c r="V147" s="1"/>
      <c r="W147" s="77">
        <f>AVERAGE(V144:CN144)</f>
        <v>25.619718309859156</v>
      </c>
      <c r="X147" s="77"/>
    </row>
    <row r="148" ht="12.75"/>
    <row r="149" ht="12.75"/>
    <row r="150" ht="12.75"/>
    <row r="151" ht="12.75"/>
    <row r="152" ht="12.75"/>
    <row r="153" ht="12.75"/>
    <row r="154" ht="12.75"/>
  </sheetData>
  <mergeCells count="1">
    <mergeCell ref="I2:S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workbookViewId="0" topLeftCell="A58">
      <selection activeCell="F48" sqref="F48"/>
    </sheetView>
  </sheetViews>
  <sheetFormatPr defaultColWidth="9.140625" defaultRowHeight="12.75"/>
  <cols>
    <col min="1" max="1" width="31.57421875" style="0" customWidth="1"/>
    <col min="2" max="2" width="53.00390625" style="0" customWidth="1"/>
  </cols>
  <sheetData>
    <row r="1" spans="1:14" ht="12.75">
      <c r="A1" s="61" t="s">
        <v>151</v>
      </c>
      <c r="B1" s="61" t="s">
        <v>152</v>
      </c>
      <c r="C1" s="45"/>
      <c r="D1" s="45"/>
      <c r="I1" s="90"/>
      <c r="J1" s="83" t="s">
        <v>175</v>
      </c>
      <c r="K1" s="84"/>
      <c r="L1" s="84"/>
      <c r="M1" s="84"/>
      <c r="N1" s="84"/>
    </row>
    <row r="2" spans="1:14" s="1" customFormat="1" ht="12.75">
      <c r="A2" s="1" t="s">
        <v>226</v>
      </c>
      <c r="B2" s="1" t="s">
        <v>227</v>
      </c>
      <c r="I2" s="94"/>
      <c r="J2" s="61" t="s">
        <v>176</v>
      </c>
      <c r="K2" s="61"/>
      <c r="L2" s="61"/>
      <c r="M2" s="61"/>
      <c r="N2" s="61"/>
    </row>
    <row r="3" spans="1:14" s="1" customFormat="1" ht="12.75">
      <c r="A3" s="1" t="s">
        <v>252</v>
      </c>
      <c r="B3" s="1" t="s">
        <v>304</v>
      </c>
      <c r="I3" s="94"/>
      <c r="J3" s="61" t="s">
        <v>306</v>
      </c>
      <c r="K3" s="61"/>
      <c r="L3" s="61"/>
      <c r="M3" s="61"/>
      <c r="N3" s="61"/>
    </row>
    <row r="4" spans="1:14" s="1" customFormat="1" ht="12.75">
      <c r="A4" s="1" t="s">
        <v>298</v>
      </c>
      <c r="B4" s="1" t="s">
        <v>249</v>
      </c>
      <c r="I4" s="94"/>
      <c r="J4" s="94"/>
      <c r="K4" s="94"/>
      <c r="L4" s="94"/>
      <c r="M4" s="94"/>
      <c r="N4" s="94"/>
    </row>
    <row r="5" spans="1:2" s="1" customFormat="1" ht="12.75">
      <c r="A5" s="1" t="s">
        <v>331</v>
      </c>
      <c r="B5" s="1" t="s">
        <v>332</v>
      </c>
    </row>
    <row r="6" spans="1:2" s="1" customFormat="1" ht="12.75">
      <c r="A6" s="1" t="s">
        <v>356</v>
      </c>
      <c r="B6" s="1" t="s">
        <v>304</v>
      </c>
    </row>
    <row r="7" spans="1:2" s="1" customFormat="1" ht="12.75">
      <c r="A7" s="1" t="s">
        <v>375</v>
      </c>
      <c r="B7" s="1" t="s">
        <v>413</v>
      </c>
    </row>
    <row r="8" spans="1:2" s="1" customFormat="1" ht="12.75">
      <c r="A8" s="1" t="s">
        <v>153</v>
      </c>
      <c r="B8" s="1" t="s">
        <v>303</v>
      </c>
    </row>
    <row r="9" spans="1:2" s="1" customFormat="1" ht="12.75">
      <c r="A9" s="1" t="s">
        <v>217</v>
      </c>
      <c r="B9" s="1" t="s">
        <v>310</v>
      </c>
    </row>
    <row r="10" spans="1:2" s="1" customFormat="1" ht="12.75">
      <c r="A10" s="1" t="s">
        <v>354</v>
      </c>
      <c r="B10" s="1" t="s">
        <v>332</v>
      </c>
    </row>
    <row r="11" spans="1:2" s="1" customFormat="1" ht="12.75">
      <c r="A11" s="1" t="s">
        <v>255</v>
      </c>
      <c r="B11" s="1" t="s">
        <v>400</v>
      </c>
    </row>
    <row r="12" spans="1:2" s="1" customFormat="1" ht="12.75">
      <c r="A12" s="1" t="s">
        <v>154</v>
      </c>
      <c r="B12" s="1" t="s">
        <v>170</v>
      </c>
    </row>
    <row r="13" spans="1:2" s="1" customFormat="1" ht="12.75">
      <c r="A13" s="1" t="s">
        <v>214</v>
      </c>
      <c r="B13" s="1" t="s">
        <v>215</v>
      </c>
    </row>
    <row r="14" spans="1:12" s="1" customFormat="1" ht="12.75">
      <c r="A14" s="1" t="s">
        <v>266</v>
      </c>
      <c r="B14" s="1" t="s">
        <v>405</v>
      </c>
      <c r="I14" s="94"/>
      <c r="J14" s="94"/>
      <c r="K14" s="94"/>
      <c r="L14" s="94"/>
    </row>
    <row r="15" spans="1:12" s="1" customFormat="1" ht="12.75">
      <c r="A15" s="1" t="s">
        <v>369</v>
      </c>
      <c r="B15" s="1" t="s">
        <v>370</v>
      </c>
      <c r="I15" s="94"/>
      <c r="J15" s="94"/>
      <c r="K15" s="94"/>
      <c r="L15" s="94"/>
    </row>
    <row r="16" spans="1:2" s="1" customFormat="1" ht="12.75">
      <c r="A16" s="1" t="s">
        <v>178</v>
      </c>
      <c r="B16" s="1" t="s">
        <v>368</v>
      </c>
    </row>
    <row r="17" spans="1:2" s="1" customFormat="1" ht="12.75">
      <c r="A17" s="1" t="s">
        <v>155</v>
      </c>
      <c r="B17" s="1" t="s">
        <v>385</v>
      </c>
    </row>
    <row r="18" spans="1:2" s="1" customFormat="1" ht="12.75">
      <c r="A18" s="1" t="s">
        <v>336</v>
      </c>
      <c r="B18" s="1" t="s">
        <v>337</v>
      </c>
    </row>
    <row r="19" spans="1:2" s="1" customFormat="1" ht="12.75">
      <c r="A19" s="1" t="s">
        <v>263</v>
      </c>
      <c r="B19" s="1" t="s">
        <v>249</v>
      </c>
    </row>
    <row r="20" spans="1:2" s="1" customFormat="1" ht="12.75">
      <c r="A20" s="1" t="s">
        <v>283</v>
      </c>
      <c r="B20" s="1" t="s">
        <v>353</v>
      </c>
    </row>
    <row r="21" spans="1:2" s="1" customFormat="1" ht="12.75">
      <c r="A21" s="1" t="s">
        <v>228</v>
      </c>
      <c r="B21" s="1" t="s">
        <v>227</v>
      </c>
    </row>
    <row r="22" spans="1:2" s="1" customFormat="1" ht="12.75">
      <c r="A22" s="1" t="s">
        <v>156</v>
      </c>
      <c r="B22" s="1" t="s">
        <v>359</v>
      </c>
    </row>
    <row r="23" spans="1:2" s="1" customFormat="1" ht="12.75">
      <c r="A23" s="1" t="s">
        <v>201</v>
      </c>
      <c r="B23" s="1" t="s">
        <v>352</v>
      </c>
    </row>
    <row r="24" spans="1:2" s="1" customFormat="1" ht="12.75">
      <c r="A24" s="1" t="s">
        <v>157</v>
      </c>
      <c r="B24" s="1" t="s">
        <v>412</v>
      </c>
    </row>
    <row r="25" spans="1:2" s="1" customFormat="1" ht="12.75">
      <c r="A25" s="1" t="s">
        <v>158</v>
      </c>
      <c r="B25" s="1" t="s">
        <v>238</v>
      </c>
    </row>
    <row r="26" spans="1:2" s="1" customFormat="1" ht="12.75">
      <c r="A26" s="1" t="s">
        <v>420</v>
      </c>
      <c r="B26" s="1" t="s">
        <v>421</v>
      </c>
    </row>
    <row r="27" spans="1:2" s="1" customFormat="1" ht="12.75">
      <c r="A27" s="1" t="s">
        <v>221</v>
      </c>
      <c r="B27" s="1" t="s">
        <v>287</v>
      </c>
    </row>
    <row r="28" spans="1:2" s="1" customFormat="1" ht="12.75">
      <c r="A28" s="1" t="s">
        <v>295</v>
      </c>
      <c r="B28" s="1" t="s">
        <v>307</v>
      </c>
    </row>
    <row r="29" spans="1:2" s="1" customFormat="1" ht="12.75">
      <c r="A29" s="1" t="s">
        <v>397</v>
      </c>
      <c r="B29" s="1" t="s">
        <v>398</v>
      </c>
    </row>
    <row r="30" spans="1:2" s="1" customFormat="1" ht="12.75">
      <c r="A30" s="1" t="s">
        <v>324</v>
      </c>
      <c r="B30" s="1" t="s">
        <v>341</v>
      </c>
    </row>
    <row r="31" spans="1:2" s="1" customFormat="1" ht="12.75">
      <c r="A31" s="1" t="s">
        <v>278</v>
      </c>
      <c r="B31" s="1" t="s">
        <v>366</v>
      </c>
    </row>
    <row r="32" spans="1:2" s="1" customFormat="1" ht="12.75">
      <c r="A32" s="1" t="s">
        <v>299</v>
      </c>
      <c r="B32" s="1" t="s">
        <v>402</v>
      </c>
    </row>
    <row r="33" spans="1:2" s="1" customFormat="1" ht="12.75">
      <c r="A33" s="1" t="s">
        <v>185</v>
      </c>
      <c r="B33" s="1" t="s">
        <v>403</v>
      </c>
    </row>
    <row r="34" spans="1:2" s="1" customFormat="1" ht="12.75">
      <c r="A34" s="1" t="s">
        <v>344</v>
      </c>
      <c r="B34" s="1" t="s">
        <v>345</v>
      </c>
    </row>
    <row r="35" spans="1:2" s="1" customFormat="1" ht="12.75">
      <c r="A35" s="1" t="s">
        <v>309</v>
      </c>
      <c r="B35" s="1" t="s">
        <v>407</v>
      </c>
    </row>
    <row r="36" spans="1:2" s="1" customFormat="1" ht="12.75">
      <c r="A36" s="1" t="s">
        <v>325</v>
      </c>
      <c r="B36" s="1" t="s">
        <v>326</v>
      </c>
    </row>
    <row r="37" spans="1:2" s="1" customFormat="1" ht="12.75">
      <c r="A37" s="1" t="s">
        <v>159</v>
      </c>
      <c r="B37" s="1" t="s">
        <v>389</v>
      </c>
    </row>
    <row r="38" spans="1:2" s="1" customFormat="1" ht="12.75">
      <c r="A38" s="1" t="s">
        <v>322</v>
      </c>
      <c r="B38" s="1" t="s">
        <v>411</v>
      </c>
    </row>
    <row r="39" spans="1:2" s="1" customFormat="1" ht="12.75">
      <c r="A39" s="1" t="s">
        <v>181</v>
      </c>
      <c r="B39" s="1" t="s">
        <v>212</v>
      </c>
    </row>
    <row r="40" spans="1:2" s="1" customFormat="1" ht="12" customHeight="1">
      <c r="A40" s="1" t="s">
        <v>182</v>
      </c>
      <c r="B40" s="1" t="s">
        <v>212</v>
      </c>
    </row>
    <row r="41" spans="1:2" s="1" customFormat="1" ht="12.75">
      <c r="A41" s="1" t="s">
        <v>173</v>
      </c>
      <c r="B41" s="1" t="s">
        <v>350</v>
      </c>
    </row>
    <row r="42" spans="1:2" s="1" customFormat="1" ht="12.75">
      <c r="A42" s="1" t="s">
        <v>236</v>
      </c>
      <c r="B42" s="1" t="s">
        <v>393</v>
      </c>
    </row>
    <row r="43" spans="1:2" s="1" customFormat="1" ht="12.75">
      <c r="A43" s="1" t="s">
        <v>160</v>
      </c>
      <c r="B43" s="1" t="s">
        <v>170</v>
      </c>
    </row>
    <row r="44" spans="1:2" s="1" customFormat="1" ht="12.75">
      <c r="A44" s="1" t="s">
        <v>161</v>
      </c>
      <c r="B44" s="1" t="s">
        <v>270</v>
      </c>
    </row>
    <row r="45" spans="1:2" s="1" customFormat="1" ht="12.75">
      <c r="A45" s="1" t="s">
        <v>417</v>
      </c>
      <c r="B45" s="1" t="s">
        <v>418</v>
      </c>
    </row>
    <row r="46" spans="1:2" s="1" customFormat="1" ht="12.75">
      <c r="A46" s="1" t="s">
        <v>347</v>
      </c>
      <c r="B46" s="1" t="s">
        <v>415</v>
      </c>
    </row>
    <row r="47" spans="1:2" s="1" customFormat="1" ht="12.75">
      <c r="A47" s="1" t="s">
        <v>312</v>
      </c>
      <c r="B47" s="1" t="s">
        <v>380</v>
      </c>
    </row>
    <row r="48" spans="1:2" s="1" customFormat="1" ht="12.75">
      <c r="A48" s="1" t="s">
        <v>348</v>
      </c>
      <c r="B48" s="1" t="s">
        <v>384</v>
      </c>
    </row>
    <row r="49" spans="1:2" s="1" customFormat="1" ht="12.75">
      <c r="A49" s="1" t="s">
        <v>211</v>
      </c>
      <c r="B49" s="1" t="s">
        <v>395</v>
      </c>
    </row>
    <row r="50" spans="1:2" s="1" customFormat="1" ht="12.75">
      <c r="A50" s="1" t="s">
        <v>346</v>
      </c>
      <c r="B50" s="1" t="s">
        <v>363</v>
      </c>
    </row>
    <row r="51" spans="1:2" s="1" customFormat="1" ht="12.75">
      <c r="A51" s="1" t="s">
        <v>216</v>
      </c>
      <c r="B51" s="1" t="s">
        <v>406</v>
      </c>
    </row>
    <row r="52" spans="1:2" s="1" customFormat="1" ht="12.75">
      <c r="A52" s="1" t="s">
        <v>241</v>
      </c>
      <c r="B52" s="1" t="s">
        <v>259</v>
      </c>
    </row>
    <row r="53" spans="1:2" s="1" customFormat="1" ht="12.75">
      <c r="A53" s="1" t="s">
        <v>275</v>
      </c>
      <c r="B53" s="1" t="s">
        <v>249</v>
      </c>
    </row>
    <row r="54" spans="1:2" s="1" customFormat="1" ht="12.75">
      <c r="A54" s="1" t="s">
        <v>284</v>
      </c>
      <c r="B54" s="1" t="s">
        <v>383</v>
      </c>
    </row>
    <row r="55" spans="1:2" s="1" customFormat="1" ht="12.75">
      <c r="A55" s="1" t="s">
        <v>313</v>
      </c>
      <c r="B55" s="1" t="s">
        <v>410</v>
      </c>
    </row>
    <row r="56" spans="1:2" s="1" customFormat="1" ht="12.75">
      <c r="A56" s="1" t="s">
        <v>162</v>
      </c>
      <c r="B56" s="1" t="s">
        <v>408</v>
      </c>
    </row>
    <row r="57" spans="1:2" s="1" customFormat="1" ht="12.75">
      <c r="A57" s="1" t="s">
        <v>218</v>
      </c>
      <c r="B57" s="1" t="s">
        <v>291</v>
      </c>
    </row>
    <row r="58" spans="1:2" s="1" customFormat="1" ht="12.75">
      <c r="A58" s="1" t="s">
        <v>343</v>
      </c>
      <c r="B58" s="1" t="s">
        <v>351</v>
      </c>
    </row>
    <row r="59" spans="1:2" s="1" customFormat="1" ht="12.75">
      <c r="A59" s="1" t="s">
        <v>223</v>
      </c>
      <c r="B59" s="1" t="s">
        <v>224</v>
      </c>
    </row>
    <row r="60" spans="1:2" s="1" customFormat="1" ht="12.75">
      <c r="A60" s="1" t="s">
        <v>329</v>
      </c>
      <c r="B60" s="1" t="s">
        <v>409</v>
      </c>
    </row>
    <row r="61" spans="1:2" s="1" customFormat="1" ht="12.75">
      <c r="A61" s="1" t="s">
        <v>200</v>
      </c>
      <c r="B61" s="1" t="s">
        <v>381</v>
      </c>
    </row>
    <row r="62" spans="1:2" s="1" customFormat="1" ht="12.75">
      <c r="A62" s="1" t="s">
        <v>338</v>
      </c>
      <c r="B62" s="1" t="s">
        <v>386</v>
      </c>
    </row>
    <row r="63" spans="1:2" s="1" customFormat="1" ht="12.75">
      <c r="A63" s="1" t="s">
        <v>163</v>
      </c>
      <c r="B63" s="1" t="s">
        <v>358</v>
      </c>
    </row>
    <row r="64" spans="1:2" s="1" customFormat="1" ht="12.75">
      <c r="A64" s="1" t="s">
        <v>164</v>
      </c>
      <c r="B64" s="1" t="s">
        <v>399</v>
      </c>
    </row>
    <row r="65" spans="1:2" s="1" customFormat="1" ht="12.75">
      <c r="A65" s="1" t="s">
        <v>165</v>
      </c>
      <c r="B65" s="1" t="s">
        <v>174</v>
      </c>
    </row>
    <row r="66" spans="1:2" s="1" customFormat="1" ht="12.75">
      <c r="A66" s="1" t="s">
        <v>274</v>
      </c>
      <c r="B66" s="1" t="s">
        <v>373</v>
      </c>
    </row>
    <row r="67" spans="1:2" s="1" customFormat="1" ht="12.75">
      <c r="A67" s="1" t="s">
        <v>260</v>
      </c>
      <c r="B67" s="1" t="s">
        <v>394</v>
      </c>
    </row>
    <row r="68" spans="1:2" s="1" customFormat="1" ht="12.75">
      <c r="A68" s="1" t="s">
        <v>235</v>
      </c>
      <c r="B68" s="1" t="s">
        <v>259</v>
      </c>
    </row>
    <row r="69" spans="1:2" s="1" customFormat="1" ht="12.75">
      <c r="A69" s="1" t="s">
        <v>319</v>
      </c>
      <c r="B69" s="1" t="s">
        <v>317</v>
      </c>
    </row>
    <row r="70" spans="1:2" s="1" customFormat="1" ht="12.75">
      <c r="A70" s="1" t="s">
        <v>316</v>
      </c>
      <c r="B70" s="1" t="s">
        <v>317</v>
      </c>
    </row>
    <row r="71" spans="1:2" s="1" customFormat="1" ht="12.75">
      <c r="A71" s="1" t="s">
        <v>361</v>
      </c>
      <c r="B71" s="1" t="s">
        <v>362</v>
      </c>
    </row>
    <row r="72" spans="1:2" s="1" customFormat="1" ht="12.75">
      <c r="A72" s="1" t="s">
        <v>166</v>
      </c>
      <c r="B72" s="1" t="s">
        <v>365</v>
      </c>
    </row>
    <row r="73" s="45" customFormat="1" ht="12.75"/>
    <row r="74" s="45" customFormat="1" ht="12.75"/>
    <row r="75" s="45" customFormat="1" ht="12.75"/>
    <row r="76" s="1" customFormat="1" ht="12.75">
      <c r="A76" s="79"/>
    </row>
    <row r="77" spans="2:5" s="45" customFormat="1" ht="12.75">
      <c r="B77" s="127"/>
      <c r="C77" s="127"/>
      <c r="D77" s="127"/>
      <c r="E77" s="127"/>
    </row>
    <row r="78" spans="2:5" s="45" customFormat="1" ht="12.75">
      <c r="B78" s="101"/>
      <c r="C78" s="102"/>
      <c r="D78" s="102"/>
      <c r="E78" s="102"/>
    </row>
    <row r="79" spans="2:5" s="45" customFormat="1" ht="12.75">
      <c r="B79" s="101"/>
      <c r="C79" s="100"/>
      <c r="D79" s="100"/>
      <c r="E79" s="100"/>
    </row>
    <row r="80" spans="3:5" s="45" customFormat="1" ht="12.75">
      <c r="C80" s="100"/>
      <c r="D80" s="100"/>
      <c r="E80" s="100"/>
    </row>
    <row r="81" spans="2:5" s="45" customFormat="1" ht="12.75">
      <c r="B81" s="101"/>
      <c r="C81" s="100"/>
      <c r="D81" s="100"/>
      <c r="E81" s="100"/>
    </row>
    <row r="82" spans="2:5" s="45" customFormat="1" ht="12.75">
      <c r="B82" s="101"/>
      <c r="C82" s="100"/>
      <c r="D82" s="100"/>
      <c r="E82" s="100"/>
    </row>
    <row r="83" spans="2:5" s="45" customFormat="1" ht="12.75">
      <c r="B83" s="101"/>
      <c r="C83" s="100"/>
      <c r="D83" s="100"/>
      <c r="E83" s="100"/>
    </row>
    <row r="84" spans="2:5" s="45" customFormat="1" ht="12.75">
      <c r="B84" s="101"/>
      <c r="C84" s="100"/>
      <c r="D84" s="100"/>
      <c r="E84" s="100"/>
    </row>
    <row r="85" spans="2:5" s="45" customFormat="1" ht="12.75">
      <c r="B85" s="101"/>
      <c r="C85" s="100"/>
      <c r="D85" s="100"/>
      <c r="E85" s="100"/>
    </row>
    <row r="86" spans="2:5" s="45" customFormat="1" ht="12.75">
      <c r="B86" s="101"/>
      <c r="C86" s="101"/>
      <c r="D86" s="101"/>
      <c r="E86" s="101"/>
    </row>
    <row r="87" spans="2:5" s="45" customFormat="1" ht="12.75">
      <c r="B87" s="101"/>
      <c r="C87" s="101"/>
      <c r="D87" s="101"/>
      <c r="E87" s="101"/>
    </row>
    <row r="88" spans="2:5" s="45" customFormat="1" ht="12.75">
      <c r="B88" s="101"/>
      <c r="C88" s="101"/>
      <c r="D88" s="101"/>
      <c r="E88" s="101"/>
    </row>
    <row r="89" spans="2:5" s="45" customFormat="1" ht="12.75">
      <c r="B89" s="101"/>
      <c r="C89" s="101"/>
      <c r="D89" s="101"/>
      <c r="E89" s="101"/>
    </row>
    <row r="90" spans="2:5" s="45" customFormat="1" ht="12.75">
      <c r="B90" s="101"/>
      <c r="C90" s="101"/>
      <c r="D90" s="101"/>
      <c r="E90" s="101"/>
    </row>
    <row r="91" spans="1:5" s="45" customFormat="1" ht="51" customHeight="1">
      <c r="A91" s="103"/>
      <c r="B91" s="104"/>
      <c r="C91" s="101"/>
      <c r="D91" s="101"/>
      <c r="E91" s="101"/>
    </row>
    <row r="92" spans="2:5" s="45" customFormat="1" ht="12.75">
      <c r="B92" s="101"/>
      <c r="C92" s="101"/>
      <c r="D92" s="101"/>
      <c r="E92" s="101"/>
    </row>
    <row r="93" s="45" customFormat="1" ht="12.75">
      <c r="B93" s="101"/>
    </row>
    <row r="94" s="45" customFormat="1" ht="12.75"/>
  </sheetData>
  <mergeCells count="1">
    <mergeCell ref="B77:E7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sheetData>
    <row r="1" ht="12.75">
      <c r="A1" s="1" t="s">
        <v>372</v>
      </c>
    </row>
    <row r="2" ht="12.75">
      <c r="A2" s="1" t="s">
        <v>387</v>
      </c>
    </row>
    <row r="3" ht="12.75">
      <c r="B3" t="s">
        <v>323</v>
      </c>
    </row>
    <row r="4" ht="12.75">
      <c r="B4" t="s">
        <v>388</v>
      </c>
    </row>
    <row r="5" ht="12.75">
      <c r="B5" t="s">
        <v>292</v>
      </c>
    </row>
    <row r="6" ht="12.75">
      <c r="B6" t="s">
        <v>390</v>
      </c>
    </row>
    <row r="7" ht="12.75">
      <c r="B7" t="s">
        <v>391</v>
      </c>
    </row>
    <row r="8" ht="12.75">
      <c r="B8" t="s">
        <v>392</v>
      </c>
    </row>
    <row r="10" ht="12.75">
      <c r="A10" s="1"/>
    </row>
    <row r="12" ht="12.75">
      <c r="A12" s="1"/>
    </row>
    <row r="15" ht="12.75">
      <c r="A15" s="1" t="s">
        <v>293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2020-12-25T17:01:31Z</dcterms:modified>
  <cp:category/>
  <cp:version/>
  <cp:contentType/>
  <cp:contentStatus/>
</cp:coreProperties>
</file>