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<sst xmlns="http://schemas.openxmlformats.org/spreadsheetml/2006/main" count="353" uniqueCount="275">
  <si>
    <t>Yhteensä</t>
  </si>
  <si>
    <t>Monellako reitillä lajia esiintyi</t>
  </si>
  <si>
    <t>Empo - Vuolahti</t>
  </si>
  <si>
    <t>Koivukylä</t>
  </si>
  <si>
    <t>Laupunen</t>
  </si>
  <si>
    <t>Pehtjärvi</t>
  </si>
  <si>
    <t>Seppälä</t>
  </si>
  <si>
    <t>Littoinen</t>
  </si>
  <si>
    <t>Littoistenjärvi</t>
  </si>
  <si>
    <t>Laajokivarsi</t>
  </si>
  <si>
    <t>Keskusta-Parsila</t>
  </si>
  <si>
    <t>Kevolan ymp.</t>
  </si>
  <si>
    <t>Attu</t>
  </si>
  <si>
    <t>Stortervo-Mågby</t>
  </si>
  <si>
    <t>Stortervo Syd</t>
  </si>
  <si>
    <t>Harvaluoto</t>
  </si>
  <si>
    <t>Otajärvi</t>
  </si>
  <si>
    <t>Järämäki-Ihala</t>
  </si>
  <si>
    <t>Krookila-Metsäaro</t>
  </si>
  <si>
    <t>Keskusta-Merttelä</t>
  </si>
  <si>
    <t>Aasla</t>
  </si>
  <si>
    <t>Brunnila-Röölä</t>
  </si>
  <si>
    <t>Heinäinen</t>
  </si>
  <si>
    <t>Kaastla-Kurala</t>
  </si>
  <si>
    <t>Hirvensalo</t>
  </si>
  <si>
    <t>Rauvolanlahti</t>
  </si>
  <si>
    <t>Ruissalo, keski</t>
  </si>
  <si>
    <t>Ruissalo, Kuuva</t>
  </si>
  <si>
    <t>Takakirves</t>
  </si>
  <si>
    <t>Vaskijärvi</t>
  </si>
  <si>
    <t>2000</t>
  </si>
  <si>
    <t>2001</t>
  </si>
  <si>
    <t>2002</t>
  </si>
  <si>
    <t>2003</t>
  </si>
  <si>
    <t>2004</t>
  </si>
  <si>
    <t>2005</t>
  </si>
  <si>
    <t>2006</t>
  </si>
  <si>
    <t>KAA</t>
  </si>
  <si>
    <t>KOS</t>
  </si>
  <si>
    <t>KUS</t>
  </si>
  <si>
    <t>LAI</t>
  </si>
  <si>
    <t>LIE</t>
  </si>
  <si>
    <t>MIE</t>
  </si>
  <si>
    <t>MYN</t>
  </si>
  <si>
    <t>PAI</t>
  </si>
  <si>
    <t>PAR</t>
  </si>
  <si>
    <t>PII</t>
  </si>
  <si>
    <t>PYH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</si>
  <si>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</si>
  <si>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</si>
  <si>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</si>
  <si>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</si>
  <si>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</si>
  <si>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</si>
  <si>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</si>
  <si>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</si>
  <si>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</si>
  <si>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</si>
  <si>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</si>
  <si>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</si>
  <si>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</si>
  <si>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</si>
  <si>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</si>
  <si>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</si>
  <si>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</si>
  <si>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</si>
  <si>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</si>
  <si>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</si>
  <si>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</si>
  <si>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</si>
  <si>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</si>
  <si>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</si>
  <si>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</si>
  <si>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</si>
  <si>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</si>
  <si>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</si>
  <si>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</si>
  <si>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</si>
  <si>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</si>
  <si>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</si>
  <si>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</si>
  <si>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</si>
  <si>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</si>
  <si>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</si>
  <si>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</si>
  <si>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</si>
  <si>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</si>
  <si>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</si>
  <si>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</si>
  <si>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</si>
  <si>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</si>
  <si>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</si>
  <si>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</si>
  <si>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</si>
  <si>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</si>
  <si>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</si>
  <si>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</si>
  <si>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</si>
  <si>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</si>
  <si>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</si>
  <si>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</si>
  <si>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</si>
  <si>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</si>
  <si>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</si>
  <si>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</si>
  <si>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</si>
  <si>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</si>
  <si>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</si>
  <si>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</si>
  <si>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</si>
  <si>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</si>
  <si>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</si>
  <si>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</si>
  <si>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</si>
  <si>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</si>
  <si>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</si>
  <si>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</si>
  <si>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</si>
  <si>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</si>
  <si>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</si>
  <si>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</si>
  <si>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</si>
  <si>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</si>
  <si>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</si>
  <si>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</si>
  <si>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</si>
  <si>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</si>
  <si>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</si>
  <si>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</si>
  <si>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</si>
  <si>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</si>
  <si>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</si>
  <si>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</si>
  <si>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</si>
  <si>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</si>
  <si>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</si>
  <si>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</si>
  <si>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</si>
  <si>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</si>
  <si>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</si>
  <si>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</si>
  <si>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</si>
  <si>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</si>
  <si>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</si>
  <si>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</si>
  <si>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</si>
  <si>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</si>
  <si>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</si>
  <si>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</si>
  <si>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</si>
  <si>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</si>
  <si>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</si>
  <si>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</si>
  <si>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</si>
  <si>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</si>
  <si>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</si>
  <si>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</si>
  <si>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</si>
  <si>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</si>
  <si>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</si>
  <si>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</si>
  <si>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</si>
  <si>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</si>
  <si>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</si>
  <si>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</si>
  <si>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</si>
  <si>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</si>
  <si>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</si>
  <si>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</si>
  <si>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</si>
  <si>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</si>
  <si>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</si>
  <si>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</si>
  <si>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</si>
  <si>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Taigakäpylintu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</si>
  <si>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</si>
  <si>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</si>
  <si>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</si>
  <si>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</si>
  <si>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</si>
  <si>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</si>
  <si>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</si>
  <si>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</si>
  <si>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</si>
  <si>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</si>
  <si>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</si>
  <si>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Reittien lajikeskiarvo</t>
  </si>
  <si>
    <t xml:space="preserve">Minulle tietoja antaneen henkilön nimi. Muitakin laskijoita on useimmilla reiteillä mukana. </t>
  </si>
  <si>
    <t>* tarkoittaa, että tulokset on kopioitu Luonnontieteellisen keskusmuseon sivuilta</t>
  </si>
  <si>
    <t>Kaarina</t>
  </si>
  <si>
    <t>Empo-Vuolahti</t>
  </si>
  <si>
    <t>Esko Gustafsson</t>
  </si>
  <si>
    <t>Koski</t>
  </si>
  <si>
    <t>Erkki Hellman</t>
  </si>
  <si>
    <t>Kustavi</t>
  </si>
  <si>
    <t>Laitila</t>
  </si>
  <si>
    <t>Lieto</t>
  </si>
  <si>
    <t>Hannu Klemola</t>
  </si>
  <si>
    <t>Mietoinen</t>
  </si>
  <si>
    <t>Mynämäki</t>
  </si>
  <si>
    <t>Päivi Sirkiä</t>
  </si>
  <si>
    <t>Paimio</t>
  </si>
  <si>
    <t>Parainen</t>
  </si>
  <si>
    <t>Tom Ahlström*</t>
  </si>
  <si>
    <t>Piikkiö</t>
  </si>
  <si>
    <t xml:space="preserve">Pyhäranta </t>
  </si>
  <si>
    <t>Raisio</t>
  </si>
  <si>
    <t>Rusko</t>
  </si>
  <si>
    <t>Kai Kankare</t>
  </si>
  <si>
    <t>Rymättylä</t>
  </si>
  <si>
    <t>Lennart Saari</t>
  </si>
  <si>
    <t>Turku</t>
  </si>
  <si>
    <t>Rainer Grönholm*</t>
  </si>
  <si>
    <t>Markus Lampinen*</t>
  </si>
  <si>
    <t>Ruissalo</t>
  </si>
  <si>
    <t>Jarmo Laine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</si>
  <si>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</si>
  <si>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</si>
  <si>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</si>
  <si>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</si>
  <si>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</si>
  <si>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</si>
  <si>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</si>
  <si>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1999/00-06/07 yks./10km keskiarvo</t>
  </si>
  <si>
    <t>Syyslaskentojen 1975/76-78/79 yks./10km keskiarvo</t>
  </si>
  <si>
    <t>2007</t>
  </si>
  <si>
    <t>SAU</t>
  </si>
  <si>
    <t>Keskusta</t>
  </si>
  <si>
    <t>Sauvo</t>
  </si>
  <si>
    <t>Jari Kårlund</t>
  </si>
  <si>
    <t>*Juha Kylänpää</t>
  </si>
  <si>
    <t>Pekka Salmi*, Juhani Salmi, Petri Laine</t>
  </si>
  <si>
    <t>*Ville Vasko, Osmo Kivivuori</t>
  </si>
  <si>
    <t>*Markku Hyvönen, Reko Leino</t>
  </si>
  <si>
    <t>Kaarnisto-Vepsä</t>
  </si>
  <si>
    <t>*Raimo Hyvönen</t>
  </si>
  <si>
    <t>*Hannu Eloranta</t>
  </si>
  <si>
    <t>Jaakko Wessman, Tuula Saari</t>
  </si>
  <si>
    <t>*Arvi Uotila</t>
  </si>
  <si>
    <t>*Kaj Norrdahl</t>
  </si>
  <si>
    <t>Suorsala</t>
  </si>
  <si>
    <t>*Asko Suoranta</t>
  </si>
  <si>
    <t>*Päivi Sirkiä</t>
  </si>
  <si>
    <t>*Kaj-Ove Pettersson</t>
  </si>
  <si>
    <t>Luhtakana</t>
  </si>
  <si>
    <t>Kiparluoto</t>
  </si>
  <si>
    <t>Allihaahka</t>
  </si>
  <si>
    <t>*Timo Kurki</t>
  </si>
  <si>
    <t>HAL</t>
  </si>
  <si>
    <t>Angelniemi</t>
  </si>
  <si>
    <t>Halikko</t>
  </si>
  <si>
    <t>Ilona Heiskari</t>
  </si>
  <si>
    <t>Friskalanlahti</t>
  </si>
  <si>
    <t>Niklas Haxberg</t>
  </si>
  <si>
    <t>*Erkki Hellman</t>
  </si>
  <si>
    <t>Valkoselkätikka</t>
  </si>
  <si>
    <t>SUO</t>
  </si>
  <si>
    <t>Laidike</t>
  </si>
  <si>
    <t>Suomusjärvi</t>
  </si>
  <si>
    <t>*Timo Leino</t>
  </si>
  <si>
    <t>Harri Päivärinta, Seppo Kallio</t>
  </si>
  <si>
    <t>Kaanaa-Pirilä</t>
  </si>
  <si>
    <t>Osmo Kivivuori, Kari Ahtiainen</t>
  </si>
  <si>
    <t>LOI</t>
  </si>
  <si>
    <t>Hirvikoski</t>
  </si>
  <si>
    <t>Loimaa</t>
  </si>
  <si>
    <t>Mika Hemmilä</t>
  </si>
  <si>
    <t>Lyhytnokkahanhi</t>
  </si>
  <si>
    <t>Pikkulokki</t>
  </si>
  <si>
    <t>Mustaleppälintu</t>
  </si>
  <si>
    <t xml:space="preserve">Syyslaskennat 
TLY:n alueella
</t>
  </si>
  <si>
    <t>Esko Gustafsson, Asko Suoranta, Veijo Peltola</t>
  </si>
  <si>
    <t>*Jouko Lehtonen</t>
  </si>
  <si>
    <t>Yhteensä lajeja 1999-2007</t>
  </si>
  <si>
    <r>
      <t xml:space="preserve">RIVIT 5 - 92:
Lajikohtainen yksilömäärä
/ 10 havainnointikilometriä
</t>
    </r>
    <r>
      <rPr>
        <sz val="8"/>
        <rFont val="Arial"/>
        <family val="2"/>
      </rPr>
      <t>(Esim. 40km:n lenkillä vuonna 2003 havaitsi keskimäärin yhden silkkiuikun.)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</si>
</sst>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1" fontId="0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 horizontal="center" textRotation="90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0" fillId="0" borderId="0" xfId="18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44"/>
  <sheetViews>
    <sheetView tabSelected="1" workbookViewId="0" topLeftCell="A1">
      <pane xSplit="1" ySplit="4" topLeftCell="B8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68" sqref="R68"/>
    </sheetView>
  </sheetViews>
  <sheetFormatPr defaultColWidth="9.140625" defaultRowHeight="12.75"/>
  <cols>
    <col min="1" max="1" width="16.8515625" style="1" customWidth="1"/>
    <col min="2" max="4" width="5.7109375" style="1" customWidth="1"/>
    <col min="5" max="6" width="5.7109375" style="50" customWidth="1"/>
    <col min="7" max="14" width="6.7109375" style="3" customWidth="1"/>
    <col min="15" max="15" width="8.140625" style="3" customWidth="1"/>
    <col min="16" max="16" width="7.140625" style="3" customWidth="1"/>
    <col min="17" max="17" width="5.7109375" style="4" customWidth="1"/>
    <col min="18" max="21" width="5.7109375" style="0" customWidth="1"/>
    <col min="22" max="26" width="5.7109375" style="5" customWidth="1"/>
    <col min="27" max="31" width="5.7109375" style="0" customWidth="1"/>
    <col min="32" max="33" width="5.7109375" style="6" customWidth="1"/>
    <col min="34" max="48" width="5.7109375" style="0" customWidth="1"/>
    <col min="49" max="50" width="5.7109375" style="5" customWidth="1"/>
    <col min="51" max="16384" width="5.7109375" style="0" customWidth="1"/>
  </cols>
  <sheetData>
    <row r="2" spans="1:54" s="7" customFormat="1" ht="74.25" customHeight="1">
      <c r="A2" s="67" t="s">
        <v>270</v>
      </c>
      <c r="B2" s="46" t="s">
        <v>224</v>
      </c>
      <c r="C2" s="46" t="s">
        <v>221</v>
      </c>
      <c r="D2" s="46" t="s">
        <v>222</v>
      </c>
      <c r="E2" s="46" t="s">
        <v>223</v>
      </c>
      <c r="F2" s="75" t="s">
        <v>274</v>
      </c>
      <c r="G2" s="76"/>
      <c r="H2" s="76"/>
      <c r="I2" s="76"/>
      <c r="J2" s="76"/>
      <c r="K2" s="76"/>
      <c r="L2" s="76"/>
      <c r="M2" s="76"/>
      <c r="N2" s="77"/>
      <c r="O2" s="61" t="s">
        <v>0</v>
      </c>
      <c r="P2" s="64" t="s">
        <v>1</v>
      </c>
      <c r="Q2" s="66" t="s">
        <v>249</v>
      </c>
      <c r="R2" s="7" t="s">
        <v>2</v>
      </c>
      <c r="S2" s="7" t="s">
        <v>3</v>
      </c>
      <c r="T2" s="58" t="s">
        <v>245</v>
      </c>
      <c r="U2" s="7" t="s">
        <v>4</v>
      </c>
      <c r="V2" s="7" t="s">
        <v>5</v>
      </c>
      <c r="W2" s="7" t="s">
        <v>6</v>
      </c>
      <c r="X2" s="7" t="s">
        <v>7</v>
      </c>
      <c r="Y2" s="7" t="s">
        <v>8</v>
      </c>
      <c r="Z2" s="58" t="s">
        <v>264</v>
      </c>
      <c r="AA2" s="7" t="s">
        <v>9</v>
      </c>
      <c r="AB2" s="7" t="s">
        <v>10</v>
      </c>
      <c r="AC2" s="58" t="s">
        <v>240</v>
      </c>
      <c r="AD2" s="7" t="s">
        <v>11</v>
      </c>
      <c r="AE2" s="7" t="s">
        <v>12</v>
      </c>
      <c r="AF2" s="8" t="s">
        <v>13</v>
      </c>
      <c r="AG2" s="8" t="s">
        <v>14</v>
      </c>
      <c r="AH2" s="7" t="s">
        <v>15</v>
      </c>
      <c r="AI2" s="7" t="s">
        <v>16</v>
      </c>
      <c r="AJ2" s="7" t="s">
        <v>17</v>
      </c>
      <c r="AK2" s="58" t="s">
        <v>261</v>
      </c>
      <c r="AL2" s="7" t="s">
        <v>18</v>
      </c>
      <c r="AM2" s="7" t="s">
        <v>19</v>
      </c>
      <c r="AN2" s="7" t="s">
        <v>20</v>
      </c>
      <c r="AO2" s="7" t="s">
        <v>21</v>
      </c>
      <c r="AP2" s="7" t="s">
        <v>22</v>
      </c>
      <c r="AQ2" s="58" t="s">
        <v>234</v>
      </c>
      <c r="AR2" s="7" t="s">
        <v>23</v>
      </c>
      <c r="AS2" s="58" t="s">
        <v>227</v>
      </c>
      <c r="AT2" s="58" t="s">
        <v>257</v>
      </c>
      <c r="AU2" s="58" t="s">
        <v>252</v>
      </c>
      <c r="AV2" s="7" t="s">
        <v>24</v>
      </c>
      <c r="AW2" s="7" t="s">
        <v>25</v>
      </c>
      <c r="AX2" s="7" t="s">
        <v>26</v>
      </c>
      <c r="AY2" s="7" t="s">
        <v>27</v>
      </c>
      <c r="AZ2" s="58" t="s">
        <v>214</v>
      </c>
      <c r="BA2" s="7" t="s">
        <v>28</v>
      </c>
      <c r="BB2" s="7" t="s">
        <v>29</v>
      </c>
    </row>
    <row r="3" spans="1:54" s="3" customFormat="1" ht="12.75">
      <c r="A3" s="9"/>
      <c r="B3" s="47" t="s">
        <v>217</v>
      </c>
      <c r="C3" s="48" t="s">
        <v>218</v>
      </c>
      <c r="D3" s="47" t="s">
        <v>219</v>
      </c>
      <c r="E3" s="49" t="s">
        <v>220</v>
      </c>
      <c r="F3" s="68">
        <v>1999</v>
      </c>
      <c r="G3" s="11" t="s">
        <v>30</v>
      </c>
      <c r="H3" s="11" t="s">
        <v>31</v>
      </c>
      <c r="I3" s="11" t="s">
        <v>32</v>
      </c>
      <c r="J3" s="11" t="s">
        <v>33</v>
      </c>
      <c r="K3" s="10" t="s">
        <v>34</v>
      </c>
      <c r="L3" s="10" t="s">
        <v>35</v>
      </c>
      <c r="M3" s="56" t="s">
        <v>36</v>
      </c>
      <c r="N3" s="56" t="s">
        <v>225</v>
      </c>
      <c r="O3" s="62"/>
      <c r="P3" s="65"/>
      <c r="Q3" s="59" t="s">
        <v>248</v>
      </c>
      <c r="R3" s="3" t="s">
        <v>37</v>
      </c>
      <c r="S3" s="3" t="s">
        <v>38</v>
      </c>
      <c r="T3" s="3" t="s">
        <v>39</v>
      </c>
      <c r="U3" s="3" t="s">
        <v>39</v>
      </c>
      <c r="V3" s="2" t="s">
        <v>40</v>
      </c>
      <c r="W3" s="2" t="s">
        <v>40</v>
      </c>
      <c r="X3" s="2" t="s">
        <v>41</v>
      </c>
      <c r="Y3" s="2" t="s">
        <v>41</v>
      </c>
      <c r="Z3" s="3" t="s">
        <v>263</v>
      </c>
      <c r="AA3" s="3" t="s">
        <v>42</v>
      </c>
      <c r="AB3" s="3" t="s">
        <v>43</v>
      </c>
      <c r="AC3" s="3" t="s">
        <v>43</v>
      </c>
      <c r="AD3" s="3" t="s">
        <v>44</v>
      </c>
      <c r="AE3" s="3" t="s">
        <v>45</v>
      </c>
      <c r="AF3" s="12" t="s">
        <v>45</v>
      </c>
      <c r="AG3" s="12" t="s">
        <v>45</v>
      </c>
      <c r="AH3" s="3" t="s">
        <v>46</v>
      </c>
      <c r="AI3" s="3" t="s">
        <v>47</v>
      </c>
      <c r="AJ3" s="3" t="s">
        <v>48</v>
      </c>
      <c r="AK3" s="3" t="s">
        <v>48</v>
      </c>
      <c r="AL3" s="3" t="s">
        <v>48</v>
      </c>
      <c r="AM3" s="3" t="s">
        <v>49</v>
      </c>
      <c r="AN3" s="3" t="s">
        <v>50</v>
      </c>
      <c r="AO3" s="3" t="s">
        <v>50</v>
      </c>
      <c r="AP3" s="3" t="s">
        <v>50</v>
      </c>
      <c r="AQ3" s="3" t="s">
        <v>50</v>
      </c>
      <c r="AR3" s="3" t="s">
        <v>50</v>
      </c>
      <c r="AS3" s="3" t="s">
        <v>226</v>
      </c>
      <c r="AT3" s="3" t="s">
        <v>256</v>
      </c>
      <c r="AU3" s="3" t="s">
        <v>51</v>
      </c>
      <c r="AV3" s="3" t="s">
        <v>51</v>
      </c>
      <c r="AW3" s="2" t="s">
        <v>51</v>
      </c>
      <c r="AX3" s="2" t="s">
        <v>51</v>
      </c>
      <c r="AY3" s="3" t="s">
        <v>51</v>
      </c>
      <c r="AZ3" s="3" t="s">
        <v>51</v>
      </c>
      <c r="BA3" s="3" t="s">
        <v>51</v>
      </c>
      <c r="BB3" s="3" t="s">
        <v>52</v>
      </c>
    </row>
    <row r="4" spans="1:54" ht="12.75">
      <c r="A4" s="13" t="s">
        <v>53</v>
      </c>
      <c r="B4" s="13"/>
      <c r="C4" s="13"/>
      <c r="D4" s="13"/>
      <c r="E4" s="73"/>
      <c r="F4" s="51">
        <v>382</v>
      </c>
      <c r="G4" s="14">
        <v>316</v>
      </c>
      <c r="H4" s="14">
        <v>366</v>
      </c>
      <c r="I4" s="14">
        <v>416</v>
      </c>
      <c r="J4" s="14">
        <v>477</v>
      </c>
      <c r="K4" s="15">
        <v>443</v>
      </c>
      <c r="L4" s="15">
        <v>482</v>
      </c>
      <c r="M4" s="15">
        <v>536</v>
      </c>
      <c r="N4" s="14">
        <f>O4</f>
        <v>393.8</v>
      </c>
      <c r="O4" s="63">
        <f>SUM(Q4:BB4)</f>
        <v>393.8</v>
      </c>
      <c r="P4" s="65">
        <f>COUNTA(Q4:BB4)</f>
        <v>38</v>
      </c>
      <c r="Q4" s="31">
        <v>11</v>
      </c>
      <c r="R4" s="16">
        <v>12</v>
      </c>
      <c r="S4" s="16">
        <v>11</v>
      </c>
      <c r="T4" s="16">
        <v>10.6</v>
      </c>
      <c r="U4" s="17">
        <v>10.4</v>
      </c>
      <c r="V4" s="18">
        <v>6.6</v>
      </c>
      <c r="W4">
        <v>11.6</v>
      </c>
      <c r="X4" s="18">
        <v>8</v>
      </c>
      <c r="Y4" s="18">
        <v>8.3</v>
      </c>
      <c r="Z4" s="33">
        <v>8.5</v>
      </c>
      <c r="AA4" s="20">
        <v>13.5</v>
      </c>
      <c r="AB4" s="20">
        <v>11.6</v>
      </c>
      <c r="AC4">
        <v>9.8</v>
      </c>
      <c r="AD4">
        <v>11.9</v>
      </c>
      <c r="AE4" s="19">
        <v>10.2</v>
      </c>
      <c r="AF4" s="20">
        <v>11.5</v>
      </c>
      <c r="AG4" s="20">
        <v>9.4</v>
      </c>
      <c r="AH4">
        <v>10.7</v>
      </c>
      <c r="AI4">
        <v>10.4</v>
      </c>
      <c r="AJ4">
        <v>9.3</v>
      </c>
      <c r="AK4" s="20">
        <v>12</v>
      </c>
      <c r="AL4" s="20">
        <v>6.2</v>
      </c>
      <c r="AM4" s="20">
        <v>11</v>
      </c>
      <c r="AN4" s="16">
        <v>31</v>
      </c>
      <c r="AO4">
        <v>10.7</v>
      </c>
      <c r="AP4" s="34">
        <v>10.4</v>
      </c>
      <c r="AQ4" s="34">
        <v>14</v>
      </c>
      <c r="AR4">
        <v>10.4</v>
      </c>
      <c r="AS4">
        <v>7.6</v>
      </c>
      <c r="AT4" s="19">
        <v>15</v>
      </c>
      <c r="AU4" s="19">
        <v>5</v>
      </c>
      <c r="AV4" s="19">
        <v>7.6</v>
      </c>
      <c r="AW4" s="18">
        <v>6.2</v>
      </c>
      <c r="AX4" s="19">
        <v>8</v>
      </c>
      <c r="AY4" s="19">
        <v>8.3</v>
      </c>
      <c r="AZ4" s="19">
        <v>10.7</v>
      </c>
      <c r="BA4">
        <v>5.3</v>
      </c>
      <c r="BB4">
        <v>8.1</v>
      </c>
    </row>
    <row r="5" spans="1:54" ht="12.75">
      <c r="A5" s="21" t="s">
        <v>54</v>
      </c>
      <c r="B5" s="21"/>
      <c r="C5" s="21"/>
      <c r="D5" s="21"/>
      <c r="E5" s="70">
        <f>(F5+G5+H5+I5+J5+K5+L5+M5)/8</f>
        <v>0.01</v>
      </c>
      <c r="F5" s="69"/>
      <c r="G5" s="22">
        <v>0.03</v>
      </c>
      <c r="H5" s="22">
        <v>0.05</v>
      </c>
      <c r="I5" s="22"/>
      <c r="J5" s="22"/>
      <c r="K5" s="23"/>
      <c r="L5" s="24"/>
      <c r="M5" s="57"/>
      <c r="N5" s="22">
        <f aca="true" t="shared" si="0" ref="N5:N38">O5*10/O$4</f>
        <v>0</v>
      </c>
      <c r="O5" s="63">
        <f aca="true" t="shared" si="1" ref="O5:O69">SUM(Q5:BB5)</f>
        <v>0</v>
      </c>
      <c r="P5" s="65">
        <f aca="true" t="shared" si="2" ref="P5:P69">COUNTA(Q5:BB5)</f>
        <v>0</v>
      </c>
      <c r="Q5" s="24"/>
      <c r="R5" s="25"/>
      <c r="S5" s="25"/>
      <c r="T5" s="25"/>
      <c r="U5" s="26"/>
      <c r="V5" s="27"/>
      <c r="W5" s="27"/>
      <c r="X5" s="27"/>
      <c r="Y5" s="27"/>
      <c r="Z5" s="27"/>
      <c r="AA5" s="28"/>
      <c r="AB5" s="28"/>
      <c r="AC5" s="28"/>
      <c r="AD5" s="28"/>
      <c r="AE5" s="28"/>
      <c r="AF5" s="29"/>
      <c r="AG5" s="29"/>
      <c r="AH5" s="28"/>
      <c r="AI5" s="28"/>
      <c r="AJ5" s="28"/>
      <c r="AK5" s="28"/>
      <c r="AL5" s="28"/>
      <c r="AM5" s="28"/>
      <c r="AN5" s="25"/>
      <c r="AO5" s="24"/>
      <c r="AP5" s="24"/>
      <c r="AQ5" s="24"/>
      <c r="AR5" s="25"/>
      <c r="AS5" s="25"/>
      <c r="AT5" s="25"/>
      <c r="AU5" s="25"/>
      <c r="AV5" s="25"/>
      <c r="AW5" s="27"/>
      <c r="AX5" s="27"/>
      <c r="AY5" s="25"/>
      <c r="AZ5" s="25"/>
      <c r="BA5" s="25"/>
      <c r="BB5" s="24"/>
    </row>
    <row r="6" spans="1:54" ht="12.75">
      <c r="A6" s="21" t="s">
        <v>55</v>
      </c>
      <c r="B6" s="21"/>
      <c r="C6" s="21"/>
      <c r="D6" s="21"/>
      <c r="E6" s="71">
        <f aca="true" t="shared" si="3" ref="E6:E71">(F6+G6+H6+I6+J6+K6+L6+M6)/8</f>
        <v>0.0025</v>
      </c>
      <c r="F6" s="69"/>
      <c r="G6" s="22"/>
      <c r="H6" s="22"/>
      <c r="I6" s="22"/>
      <c r="J6" s="22"/>
      <c r="K6" s="22"/>
      <c r="L6" s="30"/>
      <c r="M6" s="57">
        <v>0.02</v>
      </c>
      <c r="N6" s="22">
        <f t="shared" si="0"/>
        <v>0.025393600812595226</v>
      </c>
      <c r="O6" s="63">
        <f t="shared" si="1"/>
        <v>1</v>
      </c>
      <c r="P6" s="65">
        <f t="shared" si="2"/>
        <v>1</v>
      </c>
      <c r="Q6" s="30"/>
      <c r="R6" s="31"/>
      <c r="S6" s="31"/>
      <c r="T6" s="31"/>
      <c r="U6" s="32"/>
      <c r="V6" s="33"/>
      <c r="W6" s="33"/>
      <c r="X6" s="33"/>
      <c r="Y6" s="33"/>
      <c r="Z6" s="33"/>
      <c r="AA6" s="34"/>
      <c r="AB6" s="34"/>
      <c r="AC6" s="34"/>
      <c r="AD6" s="34"/>
      <c r="AE6" s="35"/>
      <c r="AF6" s="35"/>
      <c r="AG6" s="35"/>
      <c r="AH6" s="34"/>
      <c r="AI6" s="34"/>
      <c r="AJ6" s="34"/>
      <c r="AK6" s="34"/>
      <c r="AL6" s="34"/>
      <c r="AM6" s="34"/>
      <c r="AN6" s="32">
        <v>1</v>
      </c>
      <c r="AO6" s="30"/>
      <c r="AP6" s="30"/>
      <c r="AQ6" s="30"/>
      <c r="AR6" s="31"/>
      <c r="AS6" s="31"/>
      <c r="AT6" s="31"/>
      <c r="AU6" s="31"/>
      <c r="AV6" s="31"/>
      <c r="AW6" s="33"/>
      <c r="AX6" s="33"/>
      <c r="AY6" s="31"/>
      <c r="AZ6" s="31"/>
      <c r="BA6" s="31"/>
      <c r="BB6" s="30"/>
    </row>
    <row r="7" spans="1:53" ht="12.75">
      <c r="A7" s="1" t="s">
        <v>56</v>
      </c>
      <c r="B7" s="1">
        <v>0.34</v>
      </c>
      <c r="C7" s="1">
        <v>0.38</v>
      </c>
      <c r="D7" s="1">
        <v>0.32</v>
      </c>
      <c r="E7" s="71">
        <f t="shared" si="3"/>
        <v>0.325</v>
      </c>
      <c r="F7" s="69">
        <v>0.34</v>
      </c>
      <c r="G7" s="36">
        <v>0.66</v>
      </c>
      <c r="H7" s="36">
        <v>0.57</v>
      </c>
      <c r="I7" s="36">
        <v>0.07</v>
      </c>
      <c r="J7" s="36">
        <v>0.25</v>
      </c>
      <c r="K7" s="22">
        <v>0.27</v>
      </c>
      <c r="L7" s="22">
        <v>0.29</v>
      </c>
      <c r="M7" s="22">
        <v>0.15</v>
      </c>
      <c r="N7" s="22">
        <f t="shared" si="0"/>
        <v>0.15236160487557135</v>
      </c>
      <c r="O7" s="63">
        <f t="shared" si="1"/>
        <v>6</v>
      </c>
      <c r="P7" s="65">
        <f t="shared" si="2"/>
        <v>5</v>
      </c>
      <c r="Q7" s="30"/>
      <c r="R7" s="6"/>
      <c r="S7" s="6"/>
      <c r="T7" s="6">
        <v>2</v>
      </c>
      <c r="U7" s="6"/>
      <c r="V7" s="37"/>
      <c r="W7" s="37"/>
      <c r="X7" s="37">
        <v>1</v>
      </c>
      <c r="Y7" s="37"/>
      <c r="Z7" s="37"/>
      <c r="AA7" s="35"/>
      <c r="AB7" s="35"/>
      <c r="AC7" s="35"/>
      <c r="AD7" s="35"/>
      <c r="AE7" s="35"/>
      <c r="AF7" s="35">
        <v>1</v>
      </c>
      <c r="AG7" s="35"/>
      <c r="AH7" s="35">
        <v>1</v>
      </c>
      <c r="AI7" s="35"/>
      <c r="AJ7" s="35"/>
      <c r="AK7" s="35"/>
      <c r="AL7" s="35"/>
      <c r="AM7" s="35"/>
      <c r="AN7" s="6"/>
      <c r="AQ7">
        <v>1</v>
      </c>
      <c r="AR7" s="6"/>
      <c r="AS7" s="6"/>
      <c r="AT7" s="6"/>
      <c r="AU7" s="6"/>
      <c r="AV7" s="6"/>
      <c r="AW7" s="37"/>
      <c r="AX7" s="37"/>
      <c r="AY7" s="6"/>
      <c r="AZ7" s="6"/>
      <c r="BA7" s="6"/>
    </row>
    <row r="8" spans="1:43" ht="12.75">
      <c r="A8" s="1" t="s">
        <v>57</v>
      </c>
      <c r="B8" s="52"/>
      <c r="C8" s="1">
        <v>0.15</v>
      </c>
      <c r="D8" s="1">
        <v>0.22</v>
      </c>
      <c r="E8" s="71">
        <f t="shared" si="3"/>
        <v>0.43875</v>
      </c>
      <c r="F8" s="69">
        <v>0.18</v>
      </c>
      <c r="H8" s="36">
        <v>0.03</v>
      </c>
      <c r="I8" s="36">
        <v>0.72</v>
      </c>
      <c r="J8" s="36"/>
      <c r="K8" s="22">
        <v>0.07</v>
      </c>
      <c r="L8" s="22">
        <v>0.25</v>
      </c>
      <c r="M8" s="22">
        <v>2.26</v>
      </c>
      <c r="N8" s="22">
        <f t="shared" si="0"/>
        <v>0.5586592178770949</v>
      </c>
      <c r="O8" s="63">
        <f t="shared" si="1"/>
        <v>22</v>
      </c>
      <c r="P8" s="65">
        <f t="shared" si="2"/>
        <v>7</v>
      </c>
      <c r="Q8" s="30"/>
      <c r="R8" s="6"/>
      <c r="S8" s="6"/>
      <c r="T8" s="6">
        <v>1</v>
      </c>
      <c r="U8" s="6"/>
      <c r="V8" s="37"/>
      <c r="W8" s="53"/>
      <c r="X8" s="37"/>
      <c r="Y8" s="37"/>
      <c r="Z8" s="37"/>
      <c r="AE8">
        <v>6</v>
      </c>
      <c r="AF8" s="6">
        <v>2</v>
      </c>
      <c r="AG8" s="6">
        <v>1</v>
      </c>
      <c r="AH8">
        <v>1</v>
      </c>
      <c r="AP8">
        <v>4</v>
      </c>
      <c r="AQ8">
        <v>7</v>
      </c>
    </row>
    <row r="9" spans="1:52" ht="12.75">
      <c r="A9" s="1" t="s">
        <v>58</v>
      </c>
      <c r="E9" s="71">
        <f t="shared" si="3"/>
        <v>0.31111491855383394</v>
      </c>
      <c r="F9" s="69">
        <v>0.13</v>
      </c>
      <c r="G9" s="3">
        <v>0.54</v>
      </c>
      <c r="H9" s="36">
        <v>0.66</v>
      </c>
      <c r="I9" s="36">
        <v>0.14</v>
      </c>
      <c r="J9" s="36">
        <v>0.23</v>
      </c>
      <c r="K9" s="22">
        <v>0.5</v>
      </c>
      <c r="L9" s="22">
        <v>0.15891934843067143</v>
      </c>
      <c r="M9" s="22">
        <v>0.13</v>
      </c>
      <c r="N9" s="22">
        <f t="shared" si="0"/>
        <v>0.12696800406297612</v>
      </c>
      <c r="O9" s="63">
        <f t="shared" si="1"/>
        <v>5</v>
      </c>
      <c r="P9" s="65">
        <f t="shared" si="2"/>
        <v>4</v>
      </c>
      <c r="Q9" s="30"/>
      <c r="R9" s="6"/>
      <c r="S9" s="6"/>
      <c r="T9" s="6"/>
      <c r="U9" s="35"/>
      <c r="V9" s="37"/>
      <c r="W9" s="37"/>
      <c r="X9" s="37"/>
      <c r="Y9" s="37"/>
      <c r="Z9" s="37"/>
      <c r="AR9">
        <v>1</v>
      </c>
      <c r="AS9">
        <v>1</v>
      </c>
      <c r="AX9" s="5">
        <v>1</v>
      </c>
      <c r="AZ9">
        <v>2</v>
      </c>
    </row>
    <row r="10" spans="1:52" ht="12.75">
      <c r="A10" s="1" t="s">
        <v>59</v>
      </c>
      <c r="B10" s="1">
        <v>2.93</v>
      </c>
      <c r="C10" s="1">
        <v>3.14</v>
      </c>
      <c r="D10" s="1">
        <v>7.13</v>
      </c>
      <c r="E10" s="71">
        <f t="shared" si="3"/>
        <v>3.44875</v>
      </c>
      <c r="F10" s="69">
        <v>3.51</v>
      </c>
      <c r="G10" s="36">
        <v>3.04</v>
      </c>
      <c r="H10" s="36">
        <v>3.28</v>
      </c>
      <c r="I10" s="36">
        <v>3.92</v>
      </c>
      <c r="J10" s="36">
        <v>3.58</v>
      </c>
      <c r="K10" s="22">
        <v>3.52</v>
      </c>
      <c r="L10" s="22">
        <v>4.15</v>
      </c>
      <c r="M10" s="22">
        <v>2.59</v>
      </c>
      <c r="N10" s="22">
        <f t="shared" si="0"/>
        <v>5.611985779583545</v>
      </c>
      <c r="O10" s="63">
        <f t="shared" si="1"/>
        <v>221</v>
      </c>
      <c r="P10" s="65">
        <f t="shared" si="2"/>
        <v>18</v>
      </c>
      <c r="Q10" s="30"/>
      <c r="R10" s="6">
        <v>2</v>
      </c>
      <c r="S10" s="6"/>
      <c r="T10" s="6">
        <v>15</v>
      </c>
      <c r="U10" s="6">
        <v>56</v>
      </c>
      <c r="V10" s="37"/>
      <c r="W10" s="37"/>
      <c r="X10" s="37">
        <v>7</v>
      </c>
      <c r="Y10" s="37"/>
      <c r="Z10" s="37"/>
      <c r="AE10">
        <v>5</v>
      </c>
      <c r="AF10" s="6">
        <v>4</v>
      </c>
      <c r="AG10" s="6">
        <v>6</v>
      </c>
      <c r="AH10">
        <v>7</v>
      </c>
      <c r="AK10">
        <v>6</v>
      </c>
      <c r="AN10">
        <v>29</v>
      </c>
      <c r="AO10">
        <v>5</v>
      </c>
      <c r="AP10">
        <v>22</v>
      </c>
      <c r="AQ10">
        <v>17</v>
      </c>
      <c r="AR10">
        <v>4</v>
      </c>
      <c r="AU10">
        <v>6</v>
      </c>
      <c r="AX10" s="5">
        <v>4</v>
      </c>
      <c r="AY10">
        <v>15</v>
      </c>
      <c r="AZ10">
        <v>11</v>
      </c>
    </row>
    <row r="11" spans="1:26" ht="12.75">
      <c r="A11" s="1" t="s">
        <v>60</v>
      </c>
      <c r="E11" s="71">
        <f t="shared" si="3"/>
        <v>0.01125</v>
      </c>
      <c r="F11" s="69"/>
      <c r="G11" s="36"/>
      <c r="H11" s="36"/>
      <c r="I11" s="36"/>
      <c r="J11" s="36"/>
      <c r="K11" s="22">
        <v>0.09</v>
      </c>
      <c r="L11"/>
      <c r="N11" s="22">
        <f t="shared" si="0"/>
        <v>0</v>
      </c>
      <c r="O11" s="63">
        <f t="shared" si="1"/>
        <v>0</v>
      </c>
      <c r="P11" s="65">
        <f t="shared" si="2"/>
        <v>0</v>
      </c>
      <c r="Q11" s="30"/>
      <c r="R11" s="6"/>
      <c r="S11" s="6"/>
      <c r="T11" s="6"/>
      <c r="U11" s="6"/>
      <c r="V11" s="37"/>
      <c r="W11" s="37"/>
      <c r="X11" s="37"/>
      <c r="Y11" s="37"/>
      <c r="Z11" s="37"/>
    </row>
    <row r="12" spans="1:45" ht="12.75">
      <c r="A12" s="1" t="s">
        <v>61</v>
      </c>
      <c r="B12" s="52">
        <v>1</v>
      </c>
      <c r="C12" s="1">
        <v>0.87</v>
      </c>
      <c r="D12" s="1">
        <v>0.57</v>
      </c>
      <c r="E12" s="71">
        <f t="shared" si="3"/>
        <v>1.665</v>
      </c>
      <c r="F12" s="69">
        <v>0.47</v>
      </c>
      <c r="G12" s="36">
        <v>0.98</v>
      </c>
      <c r="H12" s="36">
        <v>0.22</v>
      </c>
      <c r="I12" s="36">
        <v>4.16</v>
      </c>
      <c r="J12" s="36">
        <v>0.63</v>
      </c>
      <c r="K12" s="22">
        <v>2.87</v>
      </c>
      <c r="L12" s="22">
        <v>1.04</v>
      </c>
      <c r="M12" s="22">
        <v>2.95</v>
      </c>
      <c r="N12" s="22">
        <f t="shared" si="0"/>
        <v>13.687150837988826</v>
      </c>
      <c r="O12" s="63">
        <f t="shared" si="1"/>
        <v>539</v>
      </c>
      <c r="P12" s="65">
        <f t="shared" si="2"/>
        <v>15</v>
      </c>
      <c r="Q12" s="30"/>
      <c r="R12" s="6">
        <v>50</v>
      </c>
      <c r="S12" s="6">
        <v>11</v>
      </c>
      <c r="T12" s="6">
        <v>3</v>
      </c>
      <c r="U12" s="6">
        <v>5</v>
      </c>
      <c r="V12" s="37"/>
      <c r="W12" s="37">
        <v>7</v>
      </c>
      <c r="X12" s="37">
        <v>9</v>
      </c>
      <c r="Y12" s="37"/>
      <c r="Z12" s="37"/>
      <c r="AD12">
        <v>108</v>
      </c>
      <c r="AE12">
        <v>33</v>
      </c>
      <c r="AF12" s="6">
        <v>1</v>
      </c>
      <c r="AI12">
        <v>182</v>
      </c>
      <c r="AK12">
        <v>13</v>
      </c>
      <c r="AN12">
        <v>54</v>
      </c>
      <c r="AP12">
        <v>23</v>
      </c>
      <c r="AQ12">
        <v>12</v>
      </c>
      <c r="AS12">
        <v>28</v>
      </c>
    </row>
    <row r="13" spans="1:30" ht="12.75">
      <c r="A13" s="1" t="s">
        <v>62</v>
      </c>
      <c r="E13" s="71">
        <f t="shared" si="3"/>
        <v>0.06125</v>
      </c>
      <c r="F13" s="69"/>
      <c r="G13" s="36">
        <v>0.47</v>
      </c>
      <c r="H13" s="36"/>
      <c r="I13" s="36"/>
      <c r="J13" s="36">
        <v>0.02</v>
      </c>
      <c r="K13" s="22"/>
      <c r="L13"/>
      <c r="N13" s="22">
        <f t="shared" si="0"/>
        <v>0.25393600812595224</v>
      </c>
      <c r="O13" s="63">
        <f t="shared" si="1"/>
        <v>10</v>
      </c>
      <c r="P13" s="65">
        <f t="shared" si="2"/>
        <v>2</v>
      </c>
      <c r="Q13" s="30"/>
      <c r="R13" s="6"/>
      <c r="S13" s="6"/>
      <c r="T13" s="6"/>
      <c r="U13" s="6"/>
      <c r="V13" s="37"/>
      <c r="W13" s="37">
        <v>8</v>
      </c>
      <c r="X13" s="37"/>
      <c r="Y13" s="37"/>
      <c r="Z13" s="37"/>
      <c r="AD13">
        <v>2</v>
      </c>
    </row>
    <row r="14" spans="1:26" ht="12.75">
      <c r="A14" s="1" t="s">
        <v>267</v>
      </c>
      <c r="E14" s="71">
        <f t="shared" si="3"/>
        <v>0.0025</v>
      </c>
      <c r="F14" s="69"/>
      <c r="G14" s="36"/>
      <c r="H14" s="36"/>
      <c r="I14" s="36"/>
      <c r="J14" s="36"/>
      <c r="K14" s="22"/>
      <c r="L14"/>
      <c r="M14" s="3">
        <v>0.02</v>
      </c>
      <c r="N14" s="22">
        <f>O14*10/O$4</f>
        <v>0</v>
      </c>
      <c r="O14" s="63">
        <f>SUM(Q14:BB14)</f>
        <v>0</v>
      </c>
      <c r="P14" s="65">
        <f>COUNTA(Q14:BB14)</f>
        <v>0</v>
      </c>
      <c r="Q14" s="30"/>
      <c r="R14" s="6"/>
      <c r="S14" s="6"/>
      <c r="T14" s="6"/>
      <c r="U14" s="6"/>
      <c r="V14" s="37"/>
      <c r="W14" s="37"/>
      <c r="X14" s="37"/>
      <c r="Y14" s="37"/>
      <c r="Z14" s="37"/>
    </row>
    <row r="15" spans="1:26" ht="12.75">
      <c r="A15" s="1" t="s">
        <v>63</v>
      </c>
      <c r="E15" s="71">
        <f t="shared" si="3"/>
        <v>0.04625</v>
      </c>
      <c r="F15" s="69">
        <v>0.13</v>
      </c>
      <c r="G15" s="36">
        <v>0.06</v>
      </c>
      <c r="H15" s="36">
        <v>0.05</v>
      </c>
      <c r="I15" s="36"/>
      <c r="J15" s="36"/>
      <c r="K15" s="22">
        <v>0.09</v>
      </c>
      <c r="L15" s="55">
        <v>0.02</v>
      </c>
      <c r="M15" s="3">
        <v>0.02</v>
      </c>
      <c r="N15" s="22">
        <f t="shared" si="0"/>
        <v>0</v>
      </c>
      <c r="O15" s="63">
        <f t="shared" si="1"/>
        <v>0</v>
      </c>
      <c r="P15" s="65">
        <f t="shared" si="2"/>
        <v>0</v>
      </c>
      <c r="Q15" s="30"/>
      <c r="R15" s="6"/>
      <c r="S15" s="6"/>
      <c r="T15" s="6"/>
      <c r="U15" s="6"/>
      <c r="V15" s="37"/>
      <c r="W15" s="37"/>
      <c r="X15" s="37"/>
      <c r="Y15" s="37"/>
      <c r="Z15" s="37"/>
    </row>
    <row r="16" spans="1:26" ht="12.75">
      <c r="A16" s="1" t="s">
        <v>64</v>
      </c>
      <c r="E16" s="71">
        <f t="shared" si="3"/>
        <v>0.01</v>
      </c>
      <c r="F16" s="69"/>
      <c r="G16" s="36">
        <v>0.03</v>
      </c>
      <c r="H16" s="36"/>
      <c r="I16" s="36"/>
      <c r="J16" s="36"/>
      <c r="K16" s="22">
        <v>0.05</v>
      </c>
      <c r="L16"/>
      <c r="N16" s="22">
        <f t="shared" si="0"/>
        <v>0</v>
      </c>
      <c r="O16" s="63">
        <f t="shared" si="1"/>
        <v>0</v>
      </c>
      <c r="P16" s="65">
        <f t="shared" si="2"/>
        <v>0</v>
      </c>
      <c r="Q16" s="30"/>
      <c r="R16" s="6"/>
      <c r="S16" s="6"/>
      <c r="T16" s="6"/>
      <c r="U16" s="6"/>
      <c r="V16" s="37"/>
      <c r="W16" s="37"/>
      <c r="X16" s="37"/>
      <c r="Y16" s="37"/>
      <c r="Z16" s="37"/>
    </row>
    <row r="17" spans="1:47" ht="12.75">
      <c r="A17" s="1" t="s">
        <v>65</v>
      </c>
      <c r="B17" s="1">
        <v>0.06</v>
      </c>
      <c r="C17" s="1">
        <v>1.84</v>
      </c>
      <c r="D17" s="1">
        <v>11.92</v>
      </c>
      <c r="E17" s="71">
        <f t="shared" si="3"/>
        <v>16.08375</v>
      </c>
      <c r="F17" s="69">
        <v>25.55</v>
      </c>
      <c r="G17" s="36">
        <v>31.11</v>
      </c>
      <c r="H17" s="36">
        <v>14.51</v>
      </c>
      <c r="I17" s="36">
        <v>25.89</v>
      </c>
      <c r="J17" s="36">
        <v>10.5</v>
      </c>
      <c r="K17" s="22">
        <v>12.73</v>
      </c>
      <c r="L17" s="22">
        <v>8.34</v>
      </c>
      <c r="M17" s="22">
        <v>0.04</v>
      </c>
      <c r="N17" s="22">
        <f t="shared" si="0"/>
        <v>0.3809040121889284</v>
      </c>
      <c r="O17" s="63">
        <f t="shared" si="1"/>
        <v>15</v>
      </c>
      <c r="P17" s="65">
        <f t="shared" si="2"/>
        <v>3</v>
      </c>
      <c r="Q17" s="30"/>
      <c r="R17" s="6"/>
      <c r="S17" s="6"/>
      <c r="T17" s="6"/>
      <c r="U17" s="6"/>
      <c r="V17" s="37"/>
      <c r="W17" s="37"/>
      <c r="X17" s="37"/>
      <c r="Y17" s="37"/>
      <c r="Z17" s="37"/>
      <c r="AN17">
        <v>11</v>
      </c>
      <c r="AP17">
        <v>1</v>
      </c>
      <c r="AU17">
        <v>3</v>
      </c>
    </row>
    <row r="18" spans="1:26" ht="12.75">
      <c r="A18" s="1" t="s">
        <v>66</v>
      </c>
      <c r="E18" s="71">
        <f t="shared" si="3"/>
        <v>0.00375</v>
      </c>
      <c r="F18" s="69">
        <v>0.03</v>
      </c>
      <c r="G18" s="36"/>
      <c r="H18" s="36"/>
      <c r="I18" s="36"/>
      <c r="J18" s="36"/>
      <c r="K18" s="22"/>
      <c r="L18" s="22"/>
      <c r="M18" s="22"/>
      <c r="N18" s="22">
        <f>O18*10/O$4</f>
        <v>0</v>
      </c>
      <c r="O18" s="63">
        <f>SUM(Q18:BB18)</f>
        <v>0</v>
      </c>
      <c r="P18" s="65">
        <f>COUNTA(Q18:BB18)</f>
        <v>0</v>
      </c>
      <c r="Q18" s="30"/>
      <c r="R18" s="6"/>
      <c r="S18" s="6"/>
      <c r="T18" s="6"/>
      <c r="U18" s="6"/>
      <c r="V18" s="37"/>
      <c r="W18" s="37"/>
      <c r="X18" s="37"/>
      <c r="Y18" s="37"/>
      <c r="Z18" s="37"/>
    </row>
    <row r="19" spans="1:26" ht="12.75">
      <c r="A19" s="1" t="s">
        <v>67</v>
      </c>
      <c r="E19" s="71">
        <f t="shared" si="3"/>
        <v>0.47864868891537543</v>
      </c>
      <c r="F19" s="69">
        <v>0.05</v>
      </c>
      <c r="G19" s="36">
        <v>0.25</v>
      </c>
      <c r="H19" s="36"/>
      <c r="I19" s="36"/>
      <c r="J19" s="36"/>
      <c r="K19" s="22">
        <v>3.41</v>
      </c>
      <c r="L19" s="22">
        <v>0.11918951132300357</v>
      </c>
      <c r="M19" s="22"/>
      <c r="N19" s="22">
        <f t="shared" si="0"/>
        <v>0</v>
      </c>
      <c r="O19" s="63">
        <f t="shared" si="1"/>
        <v>0</v>
      </c>
      <c r="P19" s="65">
        <f t="shared" si="2"/>
        <v>0</v>
      </c>
      <c r="Q19" s="30"/>
      <c r="R19" s="6"/>
      <c r="S19" s="6"/>
      <c r="T19" s="6"/>
      <c r="U19" s="6"/>
      <c r="V19" s="37"/>
      <c r="W19" s="37"/>
      <c r="X19" s="37"/>
      <c r="Y19" s="37"/>
      <c r="Z19" s="37"/>
    </row>
    <row r="20" spans="1:52" ht="12.75">
      <c r="A20" s="1" t="s">
        <v>68</v>
      </c>
      <c r="B20" s="1">
        <v>0.21</v>
      </c>
      <c r="C20" s="1">
        <v>0.67</v>
      </c>
      <c r="D20" s="1">
        <v>0.55</v>
      </c>
      <c r="E20" s="71">
        <f t="shared" si="3"/>
        <v>0.3725</v>
      </c>
      <c r="F20" s="69">
        <v>0.1</v>
      </c>
      <c r="G20" s="36">
        <v>0.73</v>
      </c>
      <c r="H20" s="36">
        <v>0.03</v>
      </c>
      <c r="I20" s="36">
        <v>0.17</v>
      </c>
      <c r="J20" s="36">
        <v>0.25</v>
      </c>
      <c r="K20" s="22">
        <v>0.99</v>
      </c>
      <c r="L20" s="22">
        <v>0.56</v>
      </c>
      <c r="M20" s="22">
        <v>0.15</v>
      </c>
      <c r="N20" s="22">
        <f t="shared" si="0"/>
        <v>0.07618080243778567</v>
      </c>
      <c r="O20" s="63">
        <f t="shared" si="1"/>
        <v>3</v>
      </c>
      <c r="P20" s="65">
        <f t="shared" si="2"/>
        <v>3</v>
      </c>
      <c r="Q20" s="30"/>
      <c r="R20" s="6"/>
      <c r="S20" s="6"/>
      <c r="T20" s="6"/>
      <c r="U20" s="6"/>
      <c r="V20" s="37"/>
      <c r="W20" s="37"/>
      <c r="X20" s="37"/>
      <c r="Y20" s="37"/>
      <c r="Z20" s="37"/>
      <c r="AW20" s="5">
        <v>1</v>
      </c>
      <c r="AX20" s="5">
        <v>1</v>
      </c>
      <c r="AZ20">
        <v>1</v>
      </c>
    </row>
    <row r="21" spans="1:49" ht="12.75">
      <c r="A21" s="1" t="s">
        <v>69</v>
      </c>
      <c r="B21" s="1">
        <v>0.06</v>
      </c>
      <c r="C21" s="1">
        <v>0.22</v>
      </c>
      <c r="D21" s="1">
        <v>0.16</v>
      </c>
      <c r="E21" s="71">
        <f t="shared" si="3"/>
        <v>0.11000000000000001</v>
      </c>
      <c r="F21" s="69">
        <v>0.18</v>
      </c>
      <c r="G21" s="36">
        <v>0.13</v>
      </c>
      <c r="H21" s="36"/>
      <c r="I21" s="36"/>
      <c r="J21" s="36">
        <v>0.1</v>
      </c>
      <c r="K21" s="22">
        <v>0.16</v>
      </c>
      <c r="L21" s="22">
        <v>0.25</v>
      </c>
      <c r="M21" s="22">
        <v>0.06</v>
      </c>
      <c r="N21" s="22">
        <f t="shared" si="0"/>
        <v>0.1015744032503809</v>
      </c>
      <c r="O21" s="63">
        <f t="shared" si="1"/>
        <v>4</v>
      </c>
      <c r="P21" s="65">
        <f t="shared" si="2"/>
        <v>3</v>
      </c>
      <c r="Q21" s="30"/>
      <c r="R21" s="6"/>
      <c r="S21" s="6"/>
      <c r="T21" s="6"/>
      <c r="U21" s="6"/>
      <c r="V21" s="37"/>
      <c r="W21" s="37"/>
      <c r="X21" s="37"/>
      <c r="Y21" s="37"/>
      <c r="Z21" s="37"/>
      <c r="AA21" s="38"/>
      <c r="AB21" s="38"/>
      <c r="AC21" s="38"/>
      <c r="AD21" s="38"/>
      <c r="AE21" s="39"/>
      <c r="AF21" s="6">
        <v>1</v>
      </c>
      <c r="AH21" s="38"/>
      <c r="AL21">
        <v>1</v>
      </c>
      <c r="AW21" s="5">
        <v>2</v>
      </c>
    </row>
    <row r="22" spans="1:53" ht="12.75">
      <c r="A22" s="1" t="s">
        <v>70</v>
      </c>
      <c r="B22" s="1">
        <v>32.21</v>
      </c>
      <c r="C22" s="52">
        <v>34.6</v>
      </c>
      <c r="D22" s="1">
        <v>19.34</v>
      </c>
      <c r="E22" s="71">
        <f t="shared" si="3"/>
        <v>20.6975</v>
      </c>
      <c r="F22" s="69">
        <v>8.87</v>
      </c>
      <c r="G22" s="36">
        <v>17.91</v>
      </c>
      <c r="H22" s="36">
        <v>22.1</v>
      </c>
      <c r="I22" s="36">
        <v>25.94</v>
      </c>
      <c r="J22" s="36">
        <v>14.82</v>
      </c>
      <c r="K22" s="22">
        <v>25.91</v>
      </c>
      <c r="L22" s="22">
        <v>24.07</v>
      </c>
      <c r="M22" s="22">
        <v>25.96</v>
      </c>
      <c r="N22" s="22">
        <f t="shared" si="0"/>
        <v>21.584560690705942</v>
      </c>
      <c r="O22" s="63">
        <f t="shared" si="1"/>
        <v>850</v>
      </c>
      <c r="P22" s="65">
        <f t="shared" si="2"/>
        <v>24</v>
      </c>
      <c r="Q22" s="30"/>
      <c r="R22" s="6">
        <v>3</v>
      </c>
      <c r="S22" s="6"/>
      <c r="T22" s="6">
        <v>32</v>
      </c>
      <c r="U22" s="35">
        <v>54</v>
      </c>
      <c r="V22" s="37">
        <v>28</v>
      </c>
      <c r="W22" s="37">
        <v>9</v>
      </c>
      <c r="X22" s="37">
        <v>13</v>
      </c>
      <c r="Y22" s="37"/>
      <c r="Z22" s="37"/>
      <c r="AB22">
        <v>10</v>
      </c>
      <c r="AE22">
        <v>18</v>
      </c>
      <c r="AF22" s="6">
        <v>42</v>
      </c>
      <c r="AH22">
        <v>11</v>
      </c>
      <c r="AI22">
        <v>104</v>
      </c>
      <c r="AK22">
        <v>18</v>
      </c>
      <c r="AL22">
        <v>13</v>
      </c>
      <c r="AM22">
        <v>3</v>
      </c>
      <c r="AN22">
        <v>39</v>
      </c>
      <c r="AP22">
        <v>9</v>
      </c>
      <c r="AQ22">
        <v>13</v>
      </c>
      <c r="AR22">
        <v>4</v>
      </c>
      <c r="AU22">
        <v>7</v>
      </c>
      <c r="AV22">
        <v>5</v>
      </c>
      <c r="AW22" s="5">
        <v>307</v>
      </c>
      <c r="AX22" s="5">
        <v>56</v>
      </c>
      <c r="AY22" s="5">
        <v>25</v>
      </c>
      <c r="AZ22" s="5">
        <v>27</v>
      </c>
      <c r="BA22" s="5"/>
    </row>
    <row r="23" spans="1:26" ht="12.75">
      <c r="A23" s="1" t="s">
        <v>71</v>
      </c>
      <c r="B23" s="52">
        <v>0.1</v>
      </c>
      <c r="C23" s="52">
        <v>0.1</v>
      </c>
      <c r="D23" s="1">
        <v>0.01</v>
      </c>
      <c r="E23" s="71">
        <f t="shared" si="3"/>
        <v>0.00875</v>
      </c>
      <c r="F23" s="69"/>
      <c r="H23" s="36">
        <v>0.03</v>
      </c>
      <c r="I23" s="36"/>
      <c r="J23" s="36">
        <v>0.02</v>
      </c>
      <c r="K23" s="22">
        <v>0.02</v>
      </c>
      <c r="L23"/>
      <c r="N23" s="22">
        <f t="shared" si="0"/>
        <v>0</v>
      </c>
      <c r="O23" s="63">
        <f t="shared" si="1"/>
        <v>0</v>
      </c>
      <c r="P23" s="65">
        <f t="shared" si="2"/>
        <v>0</v>
      </c>
      <c r="Q23" s="30"/>
      <c r="R23" s="6"/>
      <c r="S23" s="6"/>
      <c r="T23" s="6"/>
      <c r="U23" s="6"/>
      <c r="V23" s="37"/>
      <c r="W23" s="37"/>
      <c r="X23" s="37"/>
      <c r="Y23" s="37"/>
      <c r="Z23" s="37"/>
    </row>
    <row r="24" spans="1:26" ht="12.75">
      <c r="A24" s="1" t="s">
        <v>72</v>
      </c>
      <c r="E24" s="71">
        <f t="shared" si="3"/>
        <v>0.0825</v>
      </c>
      <c r="F24" s="69">
        <v>0.34</v>
      </c>
      <c r="G24" s="36">
        <v>0.22</v>
      </c>
      <c r="H24" s="36">
        <v>0.08</v>
      </c>
      <c r="I24" s="36"/>
      <c r="J24" s="36"/>
      <c r="K24" s="22">
        <v>0.02</v>
      </c>
      <c r="L24"/>
      <c r="N24" s="22">
        <f t="shared" si="0"/>
        <v>0</v>
      </c>
      <c r="O24" s="63">
        <f t="shared" si="1"/>
        <v>0</v>
      </c>
      <c r="P24" s="65">
        <f t="shared" si="2"/>
        <v>0</v>
      </c>
      <c r="Q24" s="30"/>
      <c r="R24" s="6"/>
      <c r="S24" s="6"/>
      <c r="T24" s="6"/>
      <c r="U24" s="6"/>
      <c r="V24" s="37"/>
      <c r="W24" s="37"/>
      <c r="X24" s="37"/>
      <c r="Y24" s="37"/>
      <c r="Z24" s="37"/>
    </row>
    <row r="25" spans="1:52" ht="12.75">
      <c r="A25" s="1" t="s">
        <v>73</v>
      </c>
      <c r="B25" s="1">
        <v>9.13</v>
      </c>
      <c r="C25" s="1">
        <v>12.29</v>
      </c>
      <c r="D25" s="1">
        <v>5.18</v>
      </c>
      <c r="E25" s="71">
        <f t="shared" si="3"/>
        <v>8.025</v>
      </c>
      <c r="F25" s="69">
        <v>6.91</v>
      </c>
      <c r="G25" s="36">
        <v>7.03</v>
      </c>
      <c r="H25" s="36">
        <v>6.89</v>
      </c>
      <c r="I25" s="36">
        <v>7.16</v>
      </c>
      <c r="J25" s="36">
        <v>5.45</v>
      </c>
      <c r="K25" s="22">
        <v>7.7</v>
      </c>
      <c r="L25" s="22">
        <v>18.73</v>
      </c>
      <c r="M25" s="22">
        <v>4.33</v>
      </c>
      <c r="N25" s="22">
        <f t="shared" si="0"/>
        <v>7.389537836465211</v>
      </c>
      <c r="O25" s="63">
        <f t="shared" si="1"/>
        <v>291</v>
      </c>
      <c r="P25" s="65">
        <f t="shared" si="2"/>
        <v>18</v>
      </c>
      <c r="Q25" s="30"/>
      <c r="R25" s="6"/>
      <c r="S25" s="6"/>
      <c r="T25" s="6">
        <v>11</v>
      </c>
      <c r="U25" s="6">
        <v>28</v>
      </c>
      <c r="V25" s="37">
        <v>1</v>
      </c>
      <c r="W25" s="37">
        <v>2</v>
      </c>
      <c r="X25" s="37">
        <v>1</v>
      </c>
      <c r="Y25" s="37"/>
      <c r="Z25" s="37"/>
      <c r="AE25">
        <v>22</v>
      </c>
      <c r="AF25" s="6">
        <v>2</v>
      </c>
      <c r="AG25" s="6">
        <v>2</v>
      </c>
      <c r="AH25">
        <v>16</v>
      </c>
      <c r="AK25">
        <v>5</v>
      </c>
      <c r="AN25">
        <v>31</v>
      </c>
      <c r="AO25">
        <v>25</v>
      </c>
      <c r="AP25">
        <v>11</v>
      </c>
      <c r="AR25">
        <v>31</v>
      </c>
      <c r="AU25">
        <v>1</v>
      </c>
      <c r="AW25" s="5">
        <v>4</v>
      </c>
      <c r="AY25">
        <v>50</v>
      </c>
      <c r="AZ25">
        <v>48</v>
      </c>
    </row>
    <row r="26" spans="1:26" ht="12.75">
      <c r="A26" s="1" t="s">
        <v>74</v>
      </c>
      <c r="B26" s="1">
        <v>0.15</v>
      </c>
      <c r="C26" s="52">
        <v>0.2</v>
      </c>
      <c r="D26" s="1">
        <v>0.05</v>
      </c>
      <c r="E26" s="71">
        <f t="shared" si="3"/>
        <v>0.005</v>
      </c>
      <c r="F26" s="69"/>
      <c r="H26" s="36"/>
      <c r="I26" s="36">
        <v>0.02</v>
      </c>
      <c r="J26" s="36"/>
      <c r="K26" s="22">
        <v>0.02</v>
      </c>
      <c r="L26"/>
      <c r="N26" s="22">
        <f t="shared" si="0"/>
        <v>0.17775520568816658</v>
      </c>
      <c r="O26" s="63">
        <f t="shared" si="1"/>
        <v>7</v>
      </c>
      <c r="P26" s="65">
        <f t="shared" si="2"/>
        <v>2</v>
      </c>
      <c r="Q26" s="30"/>
      <c r="R26" s="6"/>
      <c r="S26" s="6"/>
      <c r="T26" s="6">
        <v>3</v>
      </c>
      <c r="U26" s="6"/>
      <c r="V26" s="37">
        <v>4</v>
      </c>
      <c r="W26" s="37"/>
      <c r="X26" s="37"/>
      <c r="Y26" s="37"/>
      <c r="Z26" s="37"/>
    </row>
    <row r="27" spans="1:51" ht="12.75">
      <c r="A27" s="1" t="s">
        <v>75</v>
      </c>
      <c r="B27" s="1">
        <v>0.45</v>
      </c>
      <c r="C27" s="1">
        <v>2.35</v>
      </c>
      <c r="D27" s="1">
        <v>0.98</v>
      </c>
      <c r="E27" s="71">
        <f t="shared" si="3"/>
        <v>0.6187499999999998</v>
      </c>
      <c r="F27" s="69">
        <v>0.6</v>
      </c>
      <c r="G27" s="36">
        <v>0.13</v>
      </c>
      <c r="H27" s="36">
        <v>0.16</v>
      </c>
      <c r="I27" s="36">
        <v>3.8</v>
      </c>
      <c r="J27" s="36">
        <v>0.02</v>
      </c>
      <c r="K27" s="22">
        <v>0.05</v>
      </c>
      <c r="L27" s="22">
        <v>0.17</v>
      </c>
      <c r="M27" s="22">
        <v>0.02</v>
      </c>
      <c r="N27" s="22">
        <f t="shared" si="0"/>
        <v>0.12696800406297612</v>
      </c>
      <c r="O27" s="63">
        <f t="shared" si="1"/>
        <v>5</v>
      </c>
      <c r="P27" s="65">
        <f t="shared" si="2"/>
        <v>3</v>
      </c>
      <c r="Q27" s="30"/>
      <c r="R27" s="6"/>
      <c r="S27" s="6"/>
      <c r="T27" s="6"/>
      <c r="U27" s="6"/>
      <c r="V27" s="37"/>
      <c r="W27" s="37"/>
      <c r="X27" s="37"/>
      <c r="Y27" s="37"/>
      <c r="Z27" s="37"/>
      <c r="AG27" s="6">
        <v>2</v>
      </c>
      <c r="AQ27">
        <v>1</v>
      </c>
      <c r="AY27">
        <v>2</v>
      </c>
    </row>
    <row r="28" spans="1:26" ht="12.75">
      <c r="A28" s="1" t="s">
        <v>246</v>
      </c>
      <c r="E28" s="71">
        <f t="shared" si="3"/>
        <v>0</v>
      </c>
      <c r="F28" s="69"/>
      <c r="G28" s="36"/>
      <c r="H28" s="36"/>
      <c r="I28" s="36"/>
      <c r="J28" s="36"/>
      <c r="K28" s="22"/>
      <c r="L28" s="22"/>
      <c r="M28" s="22"/>
      <c r="N28" s="22">
        <f>O28*10/O$4</f>
        <v>0.025393600812595226</v>
      </c>
      <c r="O28" s="63">
        <f t="shared" si="1"/>
        <v>1</v>
      </c>
      <c r="P28" s="65">
        <f t="shared" si="2"/>
        <v>1</v>
      </c>
      <c r="Q28" s="30"/>
      <c r="R28" s="6"/>
      <c r="S28" s="6"/>
      <c r="T28" s="6">
        <v>1</v>
      </c>
      <c r="U28" s="6"/>
      <c r="V28" s="37"/>
      <c r="W28" s="37"/>
      <c r="X28" s="37"/>
      <c r="Y28" s="37"/>
      <c r="Z28" s="37"/>
    </row>
    <row r="29" spans="1:51" ht="12.75">
      <c r="A29" s="1" t="s">
        <v>76</v>
      </c>
      <c r="B29" s="52">
        <v>0.2</v>
      </c>
      <c r="C29" s="52">
        <v>2.7</v>
      </c>
      <c r="D29" s="1">
        <v>0.89</v>
      </c>
      <c r="E29" s="71">
        <f t="shared" si="3"/>
        <v>0.1575</v>
      </c>
      <c r="F29" s="69">
        <v>0.05</v>
      </c>
      <c r="G29" s="36">
        <v>0.03</v>
      </c>
      <c r="H29" s="36">
        <v>0.05</v>
      </c>
      <c r="I29" s="36">
        <v>1.06</v>
      </c>
      <c r="J29" s="36"/>
      <c r="K29" s="22">
        <v>0.05</v>
      </c>
      <c r="L29"/>
      <c r="M29" s="3">
        <v>0.02</v>
      </c>
      <c r="N29" s="22">
        <f t="shared" si="0"/>
        <v>0.17775520568816658</v>
      </c>
      <c r="O29" s="63">
        <f t="shared" si="1"/>
        <v>7</v>
      </c>
      <c r="P29" s="65">
        <f t="shared" si="2"/>
        <v>3</v>
      </c>
      <c r="Q29" s="30"/>
      <c r="R29" s="6"/>
      <c r="S29" s="6"/>
      <c r="T29" s="6"/>
      <c r="U29" s="6"/>
      <c r="V29" s="37"/>
      <c r="W29" s="37"/>
      <c r="X29" s="37">
        <v>3</v>
      </c>
      <c r="Y29" s="37"/>
      <c r="Z29" s="37"/>
      <c r="AN29">
        <v>3</v>
      </c>
      <c r="AY29">
        <v>1</v>
      </c>
    </row>
    <row r="30" spans="1:51" ht="12.75">
      <c r="A30" s="1" t="s">
        <v>77</v>
      </c>
      <c r="B30" s="1">
        <v>0.29</v>
      </c>
      <c r="C30" s="1">
        <v>0.31</v>
      </c>
      <c r="D30" s="1">
        <v>0.43</v>
      </c>
      <c r="E30" s="71">
        <f t="shared" si="3"/>
        <v>0.52125</v>
      </c>
      <c r="F30" s="69">
        <v>1.62</v>
      </c>
      <c r="G30" s="36">
        <v>0.03</v>
      </c>
      <c r="H30" s="36">
        <v>0.68</v>
      </c>
      <c r="I30" s="36">
        <v>0.02</v>
      </c>
      <c r="J30" s="36">
        <v>0.48</v>
      </c>
      <c r="K30" s="22">
        <v>1.04</v>
      </c>
      <c r="L30" s="55">
        <v>0.17</v>
      </c>
      <c r="M30" s="55">
        <v>0.13</v>
      </c>
      <c r="N30" s="22">
        <f t="shared" si="0"/>
        <v>1.3712544438801422</v>
      </c>
      <c r="O30" s="63">
        <f t="shared" si="1"/>
        <v>54</v>
      </c>
      <c r="P30" s="65">
        <f t="shared" si="2"/>
        <v>4</v>
      </c>
      <c r="Q30" s="30"/>
      <c r="R30" s="6"/>
      <c r="S30" s="6"/>
      <c r="T30" s="6"/>
      <c r="U30" s="6"/>
      <c r="V30" s="37"/>
      <c r="W30" s="37"/>
      <c r="X30" s="37"/>
      <c r="Y30" s="37"/>
      <c r="Z30" s="37"/>
      <c r="AE30">
        <v>31</v>
      </c>
      <c r="AK30">
        <v>2</v>
      </c>
      <c r="AQ30">
        <v>20</v>
      </c>
      <c r="AY30">
        <v>1</v>
      </c>
    </row>
    <row r="31" spans="1:42" ht="12.75">
      <c r="A31" s="1" t="s">
        <v>78</v>
      </c>
      <c r="B31" s="1">
        <v>0.29</v>
      </c>
      <c r="C31" s="1">
        <v>0.33</v>
      </c>
      <c r="D31" s="1">
        <v>0.08</v>
      </c>
      <c r="E31" s="71">
        <f t="shared" si="3"/>
        <v>0.14375</v>
      </c>
      <c r="F31" s="69">
        <v>0.13</v>
      </c>
      <c r="G31" s="36">
        <v>0.25</v>
      </c>
      <c r="H31" s="36"/>
      <c r="I31" s="36">
        <v>0.05</v>
      </c>
      <c r="J31" s="36">
        <v>0.19</v>
      </c>
      <c r="K31" s="22">
        <v>0.38</v>
      </c>
      <c r="L31"/>
      <c r="M31" s="3">
        <v>0.15</v>
      </c>
      <c r="N31" s="22">
        <f t="shared" si="0"/>
        <v>0.15236160487557135</v>
      </c>
      <c r="O31" s="63">
        <f t="shared" si="1"/>
        <v>6</v>
      </c>
      <c r="P31" s="65">
        <f t="shared" si="2"/>
        <v>2</v>
      </c>
      <c r="Q31" s="30"/>
      <c r="R31" s="6"/>
      <c r="S31" s="6"/>
      <c r="T31" s="6"/>
      <c r="U31" s="6"/>
      <c r="V31" s="37"/>
      <c r="W31" s="37"/>
      <c r="X31" s="37">
        <v>5</v>
      </c>
      <c r="Y31" s="37"/>
      <c r="Z31" s="37"/>
      <c r="AP31">
        <v>1</v>
      </c>
    </row>
    <row r="32" spans="1:54" ht="12.75">
      <c r="A32" s="1" t="s">
        <v>79</v>
      </c>
      <c r="B32" s="52">
        <v>19</v>
      </c>
      <c r="C32" s="1">
        <v>27.89</v>
      </c>
      <c r="D32" s="52">
        <v>19.6</v>
      </c>
      <c r="E32" s="71">
        <f t="shared" si="3"/>
        <v>13.40375</v>
      </c>
      <c r="F32" s="69">
        <v>9.61</v>
      </c>
      <c r="G32" s="36">
        <v>12.18</v>
      </c>
      <c r="H32" s="36">
        <v>8.91</v>
      </c>
      <c r="I32" s="36">
        <v>37.45</v>
      </c>
      <c r="J32" s="36">
        <v>11.11</v>
      </c>
      <c r="K32" s="22">
        <v>7.58</v>
      </c>
      <c r="L32" s="22">
        <v>11.66</v>
      </c>
      <c r="M32" s="22">
        <v>8.73</v>
      </c>
      <c r="N32" s="22">
        <f t="shared" si="0"/>
        <v>10.385982732351447</v>
      </c>
      <c r="O32" s="63">
        <f t="shared" si="1"/>
        <v>409</v>
      </c>
      <c r="P32" s="65">
        <f t="shared" si="2"/>
        <v>21</v>
      </c>
      <c r="Q32" s="30"/>
      <c r="R32" s="6"/>
      <c r="S32" s="6"/>
      <c r="T32" s="6">
        <v>52</v>
      </c>
      <c r="U32" s="6">
        <v>27</v>
      </c>
      <c r="V32" s="37">
        <v>13</v>
      </c>
      <c r="W32" s="37">
        <v>46</v>
      </c>
      <c r="X32" s="37">
        <v>4</v>
      </c>
      <c r="Y32" s="37"/>
      <c r="Z32" s="37"/>
      <c r="AD32">
        <v>1</v>
      </c>
      <c r="AE32">
        <v>53</v>
      </c>
      <c r="AF32" s="6">
        <v>11</v>
      </c>
      <c r="AG32" s="6">
        <v>11</v>
      </c>
      <c r="AI32">
        <v>9</v>
      </c>
      <c r="AL32">
        <v>1</v>
      </c>
      <c r="AN32">
        <v>58</v>
      </c>
      <c r="AP32">
        <v>17</v>
      </c>
      <c r="AQ32">
        <v>31</v>
      </c>
      <c r="AR32">
        <v>14</v>
      </c>
      <c r="AU32">
        <v>3</v>
      </c>
      <c r="AW32" s="5">
        <v>20</v>
      </c>
      <c r="AX32" s="5">
        <v>3</v>
      </c>
      <c r="AY32" s="5">
        <v>14</v>
      </c>
      <c r="AZ32" s="5">
        <v>20</v>
      </c>
      <c r="BB32">
        <v>1</v>
      </c>
    </row>
    <row r="33" spans="1:26" ht="12.75">
      <c r="A33" s="1" t="s">
        <v>80</v>
      </c>
      <c r="B33" s="1">
        <v>0.44</v>
      </c>
      <c r="C33" s="1">
        <v>0.07</v>
      </c>
      <c r="D33" s="1">
        <v>0.35</v>
      </c>
      <c r="E33" s="71">
        <f t="shared" si="3"/>
        <v>1.34125</v>
      </c>
      <c r="F33" s="69">
        <v>0.81</v>
      </c>
      <c r="G33" s="36">
        <v>1.23</v>
      </c>
      <c r="H33" s="36">
        <v>0.6</v>
      </c>
      <c r="I33" s="36">
        <v>0.05</v>
      </c>
      <c r="J33" s="36">
        <v>0.08</v>
      </c>
      <c r="K33" s="22">
        <v>1.76</v>
      </c>
      <c r="L33" s="22">
        <v>5.25</v>
      </c>
      <c r="M33" s="22">
        <v>0.95</v>
      </c>
      <c r="N33" s="22">
        <f t="shared" si="0"/>
        <v>0.7364144235652615</v>
      </c>
      <c r="O33" s="63">
        <f t="shared" si="1"/>
        <v>29</v>
      </c>
      <c r="P33" s="65">
        <f t="shared" si="2"/>
        <v>4</v>
      </c>
      <c r="Q33" s="30"/>
      <c r="R33" s="6"/>
      <c r="S33" s="6"/>
      <c r="T33" s="6">
        <v>13</v>
      </c>
      <c r="U33" s="6">
        <v>3</v>
      </c>
      <c r="V33" s="37"/>
      <c r="W33" s="37">
        <v>6</v>
      </c>
      <c r="X33" s="37">
        <v>7</v>
      </c>
      <c r="Y33" s="37"/>
      <c r="Z33" s="37"/>
    </row>
    <row r="34" spans="1:32" ht="12.75">
      <c r="A34" s="1" t="s">
        <v>81</v>
      </c>
      <c r="B34" s="1">
        <v>0.26</v>
      </c>
      <c r="C34" s="52">
        <v>0.7</v>
      </c>
      <c r="D34" s="1">
        <v>0.15</v>
      </c>
      <c r="E34" s="71">
        <f t="shared" si="3"/>
        <v>0.058750000000000004</v>
      </c>
      <c r="F34" s="69">
        <v>0.03</v>
      </c>
      <c r="G34" s="36">
        <v>0.32</v>
      </c>
      <c r="H34" s="36">
        <v>0.03</v>
      </c>
      <c r="I34" s="36">
        <v>0.02</v>
      </c>
      <c r="J34" s="36"/>
      <c r="K34" s="22"/>
      <c r="L34" s="22">
        <v>0</v>
      </c>
      <c r="M34" s="22">
        <v>0.07</v>
      </c>
      <c r="N34" s="22">
        <f t="shared" si="0"/>
        <v>0.05078720162519045</v>
      </c>
      <c r="O34" s="63">
        <f t="shared" si="1"/>
        <v>2</v>
      </c>
      <c r="P34" s="65">
        <f t="shared" si="2"/>
        <v>2</v>
      </c>
      <c r="Q34" s="30"/>
      <c r="R34" s="6"/>
      <c r="S34" s="6"/>
      <c r="T34" s="6">
        <v>1</v>
      </c>
      <c r="U34" s="6"/>
      <c r="V34" s="37"/>
      <c r="W34" s="37"/>
      <c r="X34" s="37"/>
      <c r="Y34" s="37"/>
      <c r="Z34" s="37"/>
      <c r="AF34" s="6">
        <v>1</v>
      </c>
    </row>
    <row r="35" spans="1:52" ht="12.75">
      <c r="A35" s="1" t="s">
        <v>82</v>
      </c>
      <c r="B35" s="1">
        <v>18.12</v>
      </c>
      <c r="C35" s="1">
        <v>47.36</v>
      </c>
      <c r="D35" s="1">
        <v>20.65</v>
      </c>
      <c r="E35" s="71">
        <f t="shared" si="3"/>
        <v>20.64875</v>
      </c>
      <c r="F35" s="69">
        <v>11.05</v>
      </c>
      <c r="G35" s="36">
        <v>11.46</v>
      </c>
      <c r="H35" s="36">
        <v>16.09</v>
      </c>
      <c r="I35" s="36">
        <v>42.16</v>
      </c>
      <c r="J35" s="36">
        <v>13.27</v>
      </c>
      <c r="K35" s="22">
        <v>13.79</v>
      </c>
      <c r="L35" s="22">
        <v>31.95</v>
      </c>
      <c r="M35" s="22">
        <v>25.42</v>
      </c>
      <c r="N35" s="22">
        <f t="shared" si="0"/>
        <v>26.917216861350937</v>
      </c>
      <c r="O35" s="63">
        <f t="shared" si="1"/>
        <v>1060</v>
      </c>
      <c r="P35" s="65">
        <f t="shared" si="2"/>
        <v>23</v>
      </c>
      <c r="Q35" s="30"/>
      <c r="R35" s="6">
        <v>18</v>
      </c>
      <c r="S35" s="6"/>
      <c r="T35" s="6">
        <v>14</v>
      </c>
      <c r="U35" s="6">
        <v>46</v>
      </c>
      <c r="V35" s="37"/>
      <c r="W35" s="37">
        <v>36</v>
      </c>
      <c r="X35" s="37">
        <v>550</v>
      </c>
      <c r="Y35" s="37">
        <v>4</v>
      </c>
      <c r="Z35" s="37">
        <v>30</v>
      </c>
      <c r="AD35">
        <v>29</v>
      </c>
      <c r="AE35">
        <v>30</v>
      </c>
      <c r="AF35" s="6">
        <v>45</v>
      </c>
      <c r="AH35">
        <v>26</v>
      </c>
      <c r="AI35">
        <v>5</v>
      </c>
      <c r="AK35">
        <v>42</v>
      </c>
      <c r="AN35">
        <v>7</v>
      </c>
      <c r="AO35">
        <v>52</v>
      </c>
      <c r="AP35">
        <v>23</v>
      </c>
      <c r="AQ35">
        <v>9</v>
      </c>
      <c r="AR35">
        <v>31</v>
      </c>
      <c r="AS35">
        <v>13</v>
      </c>
      <c r="AU35">
        <v>1</v>
      </c>
      <c r="AV35">
        <v>1</v>
      </c>
      <c r="AY35">
        <v>16</v>
      </c>
      <c r="AZ35">
        <v>32</v>
      </c>
    </row>
    <row r="36" spans="1:54" ht="12.75">
      <c r="A36" s="1" t="s">
        <v>83</v>
      </c>
      <c r="B36" s="1">
        <v>0.01</v>
      </c>
      <c r="C36" s="1">
        <v>0.08</v>
      </c>
      <c r="D36" s="1">
        <v>0.12</v>
      </c>
      <c r="E36" s="71">
        <f t="shared" si="3"/>
        <v>0.3125</v>
      </c>
      <c r="F36" s="69">
        <v>0.24</v>
      </c>
      <c r="G36" s="36">
        <v>0.06</v>
      </c>
      <c r="H36" s="36">
        <v>0.38</v>
      </c>
      <c r="I36" s="36">
        <v>0.67</v>
      </c>
      <c r="J36" s="36">
        <v>0.23</v>
      </c>
      <c r="K36" s="22">
        <v>0.25</v>
      </c>
      <c r="L36" s="22">
        <v>0.17</v>
      </c>
      <c r="M36" s="22">
        <v>0.5</v>
      </c>
      <c r="N36" s="22">
        <f t="shared" si="0"/>
        <v>0.5332656170644997</v>
      </c>
      <c r="O36" s="63">
        <f t="shared" si="1"/>
        <v>21</v>
      </c>
      <c r="P36" s="65">
        <f t="shared" si="2"/>
        <v>12</v>
      </c>
      <c r="Q36" s="30"/>
      <c r="R36" s="6">
        <v>2</v>
      </c>
      <c r="S36" s="6"/>
      <c r="T36" s="6"/>
      <c r="U36" s="6">
        <v>1</v>
      </c>
      <c r="V36" s="37"/>
      <c r="W36" s="37">
        <v>2</v>
      </c>
      <c r="X36" s="37"/>
      <c r="Y36" s="37"/>
      <c r="Z36" s="37"/>
      <c r="AA36">
        <v>5</v>
      </c>
      <c r="AB36">
        <v>1</v>
      </c>
      <c r="AE36">
        <v>2</v>
      </c>
      <c r="AF36" s="6">
        <v>2</v>
      </c>
      <c r="AG36" s="6">
        <v>1</v>
      </c>
      <c r="AH36">
        <v>1</v>
      </c>
      <c r="AI36">
        <v>2</v>
      </c>
      <c r="AQ36">
        <v>1</v>
      </c>
      <c r="BB36">
        <v>1</v>
      </c>
    </row>
    <row r="37" spans="1:26" ht="12.75">
      <c r="A37" s="1" t="s">
        <v>84</v>
      </c>
      <c r="E37" s="71">
        <f t="shared" si="3"/>
        <v>0.005</v>
      </c>
      <c r="F37" s="69"/>
      <c r="G37" s="36"/>
      <c r="H37" s="36"/>
      <c r="I37" s="36"/>
      <c r="J37" s="36">
        <v>0.02</v>
      </c>
      <c r="K37" s="22"/>
      <c r="L37"/>
      <c r="M37" s="3">
        <v>0.02</v>
      </c>
      <c r="N37" s="22">
        <f t="shared" si="0"/>
        <v>0</v>
      </c>
      <c r="O37" s="63">
        <f t="shared" si="1"/>
        <v>0</v>
      </c>
      <c r="P37" s="65">
        <f t="shared" si="2"/>
        <v>0</v>
      </c>
      <c r="Q37" s="30"/>
      <c r="R37" s="6"/>
      <c r="S37" s="6"/>
      <c r="T37" s="6"/>
      <c r="U37" s="6"/>
      <c r="V37" s="37"/>
      <c r="W37" s="37"/>
      <c r="X37" s="37"/>
      <c r="Y37" s="37"/>
      <c r="Z37" s="37"/>
    </row>
    <row r="38" spans="1:52" ht="12.75">
      <c r="A38" s="1" t="s">
        <v>85</v>
      </c>
      <c r="B38" s="52">
        <v>0.3</v>
      </c>
      <c r="C38" s="1">
        <v>0.31</v>
      </c>
      <c r="D38" s="1">
        <v>0.18</v>
      </c>
      <c r="E38" s="71">
        <f t="shared" si="3"/>
        <v>0.19375</v>
      </c>
      <c r="F38" s="69">
        <v>0.24</v>
      </c>
      <c r="G38" s="36">
        <v>0.13</v>
      </c>
      <c r="H38" s="36">
        <v>0.16</v>
      </c>
      <c r="I38" s="36">
        <v>0.24</v>
      </c>
      <c r="J38" s="36">
        <v>0.21</v>
      </c>
      <c r="K38" s="22">
        <v>0.14</v>
      </c>
      <c r="L38" s="22">
        <v>0.17</v>
      </c>
      <c r="M38" s="22">
        <v>0.26</v>
      </c>
      <c r="N38" s="22">
        <f t="shared" si="0"/>
        <v>0.2031488065007618</v>
      </c>
      <c r="O38" s="63">
        <f t="shared" si="1"/>
        <v>8</v>
      </c>
      <c r="P38" s="65">
        <f t="shared" si="2"/>
        <v>7</v>
      </c>
      <c r="Q38" s="30"/>
      <c r="R38" s="6"/>
      <c r="S38" s="6"/>
      <c r="T38" s="6"/>
      <c r="U38" s="6"/>
      <c r="V38" s="37"/>
      <c r="W38" s="37">
        <v>1</v>
      </c>
      <c r="X38" s="37">
        <v>1</v>
      </c>
      <c r="Y38" s="37"/>
      <c r="Z38" s="37"/>
      <c r="AD38">
        <v>2</v>
      </c>
      <c r="AN38">
        <v>1</v>
      </c>
      <c r="AO38">
        <v>1</v>
      </c>
      <c r="AU38">
        <v>1</v>
      </c>
      <c r="AZ38">
        <v>1</v>
      </c>
    </row>
    <row r="39" spans="1:50" ht="12.75">
      <c r="A39" s="1" t="s">
        <v>86</v>
      </c>
      <c r="B39" s="1">
        <v>0.26</v>
      </c>
      <c r="C39" s="1">
        <v>0.33</v>
      </c>
      <c r="D39" s="1">
        <v>0.31</v>
      </c>
      <c r="E39" s="71">
        <f t="shared" si="3"/>
        <v>0.38375000000000004</v>
      </c>
      <c r="F39" s="69">
        <v>0.45</v>
      </c>
      <c r="G39" s="36">
        <v>0.32</v>
      </c>
      <c r="H39" s="36">
        <v>0.6</v>
      </c>
      <c r="I39" s="36">
        <v>0.34</v>
      </c>
      <c r="J39" s="36">
        <v>0.27</v>
      </c>
      <c r="K39" s="22">
        <v>0.18</v>
      </c>
      <c r="L39" s="22">
        <v>0.37</v>
      </c>
      <c r="M39" s="22">
        <v>0.54</v>
      </c>
      <c r="N39" s="22">
        <f aca="true" t="shared" si="4" ref="N39:N71">O39*10/O$4</f>
        <v>0.43169121381411885</v>
      </c>
      <c r="O39" s="63">
        <f t="shared" si="1"/>
        <v>17</v>
      </c>
      <c r="P39" s="65">
        <f t="shared" si="2"/>
        <v>12</v>
      </c>
      <c r="Q39" s="30">
        <v>1</v>
      </c>
      <c r="R39" s="6"/>
      <c r="S39" s="6"/>
      <c r="T39" s="6">
        <v>1</v>
      </c>
      <c r="U39" s="6"/>
      <c r="V39" s="37"/>
      <c r="W39" s="37">
        <v>1</v>
      </c>
      <c r="X39" s="37"/>
      <c r="Y39" s="37"/>
      <c r="Z39" s="37"/>
      <c r="AA39" s="37">
        <v>2</v>
      </c>
      <c r="AB39" s="37"/>
      <c r="AC39" s="37"/>
      <c r="AD39" s="37">
        <v>1</v>
      </c>
      <c r="AE39" s="37"/>
      <c r="AF39" s="37"/>
      <c r="AG39" s="37"/>
      <c r="AH39" s="37"/>
      <c r="AK39">
        <v>1</v>
      </c>
      <c r="AN39">
        <v>3</v>
      </c>
      <c r="AR39">
        <v>1</v>
      </c>
      <c r="AS39">
        <v>2</v>
      </c>
      <c r="AV39">
        <v>1</v>
      </c>
      <c r="AW39" s="5">
        <v>1</v>
      </c>
      <c r="AX39" s="5">
        <v>2</v>
      </c>
    </row>
    <row r="40" spans="1:43" ht="12.75">
      <c r="A40" s="1" t="s">
        <v>87</v>
      </c>
      <c r="B40" s="1">
        <v>0.02</v>
      </c>
      <c r="D40" s="1">
        <v>0.02</v>
      </c>
      <c r="E40" s="71">
        <f t="shared" si="3"/>
        <v>0.03625</v>
      </c>
      <c r="F40" s="69"/>
      <c r="G40" s="36">
        <v>0.09</v>
      </c>
      <c r="H40" s="36">
        <v>0.03</v>
      </c>
      <c r="I40" s="36">
        <v>0.05</v>
      </c>
      <c r="J40" s="36">
        <v>0.02</v>
      </c>
      <c r="K40" s="22"/>
      <c r="L40" s="22">
        <v>0.08</v>
      </c>
      <c r="M40" s="22">
        <v>0.02</v>
      </c>
      <c r="N40" s="22">
        <f t="shared" si="4"/>
        <v>0.07618080243778567</v>
      </c>
      <c r="O40" s="63">
        <f t="shared" si="1"/>
        <v>3</v>
      </c>
      <c r="P40" s="65">
        <f t="shared" si="2"/>
        <v>3</v>
      </c>
      <c r="Q40" s="30"/>
      <c r="R40" s="6"/>
      <c r="S40" s="6"/>
      <c r="T40" s="6"/>
      <c r="U40" s="6"/>
      <c r="V40" s="37"/>
      <c r="W40" s="37"/>
      <c r="X40" s="37"/>
      <c r="Y40" s="37"/>
      <c r="Z40" s="37"/>
      <c r="AD40">
        <v>1</v>
      </c>
      <c r="AP40">
        <v>1</v>
      </c>
      <c r="AQ40">
        <v>1</v>
      </c>
    </row>
    <row r="41" spans="1:26" ht="12.75">
      <c r="A41" s="1" t="s">
        <v>88</v>
      </c>
      <c r="B41" s="1">
        <v>0.02</v>
      </c>
      <c r="C41" s="1">
        <v>0.03</v>
      </c>
      <c r="D41" s="1">
        <v>0.03</v>
      </c>
      <c r="E41" s="71">
        <f t="shared" si="3"/>
        <v>0.015000000000000001</v>
      </c>
      <c r="F41" s="69">
        <v>0.03</v>
      </c>
      <c r="H41" s="36"/>
      <c r="I41" s="36">
        <v>0.05</v>
      </c>
      <c r="J41" s="36"/>
      <c r="K41" s="22">
        <v>0.02</v>
      </c>
      <c r="L41" s="22">
        <v>0.02</v>
      </c>
      <c r="M41" s="22"/>
      <c r="N41" s="22">
        <f t="shared" si="4"/>
        <v>0</v>
      </c>
      <c r="O41" s="63">
        <f t="shared" si="1"/>
        <v>0</v>
      </c>
      <c r="P41" s="65">
        <f t="shared" si="2"/>
        <v>0</v>
      </c>
      <c r="Q41" s="30"/>
      <c r="R41" s="6"/>
      <c r="S41" s="6"/>
      <c r="T41" s="6"/>
      <c r="U41" s="6"/>
      <c r="V41" s="37"/>
      <c r="W41" s="37"/>
      <c r="X41" s="37"/>
      <c r="Y41" s="37"/>
      <c r="Z41" s="37"/>
    </row>
    <row r="42" spans="1:26" ht="12.75">
      <c r="A42" s="1" t="s">
        <v>89</v>
      </c>
      <c r="B42" s="1">
        <v>0.02</v>
      </c>
      <c r="C42" s="1">
        <v>0.02</v>
      </c>
      <c r="D42" s="1">
        <v>0.03</v>
      </c>
      <c r="E42" s="71">
        <f t="shared" si="3"/>
        <v>0.03375</v>
      </c>
      <c r="F42" s="69">
        <v>0.03</v>
      </c>
      <c r="H42" s="36">
        <v>0.11</v>
      </c>
      <c r="I42" s="36">
        <v>0.05</v>
      </c>
      <c r="J42" s="36"/>
      <c r="K42" s="22">
        <v>0.02</v>
      </c>
      <c r="L42"/>
      <c r="M42" s="3">
        <v>0.06</v>
      </c>
      <c r="N42" s="22">
        <f t="shared" si="4"/>
        <v>0.025393600812595226</v>
      </c>
      <c r="O42" s="63">
        <f t="shared" si="1"/>
        <v>1</v>
      </c>
      <c r="P42" s="65">
        <f t="shared" si="2"/>
        <v>1</v>
      </c>
      <c r="Q42" s="30"/>
      <c r="R42" s="6"/>
      <c r="S42" s="6"/>
      <c r="T42" s="6"/>
      <c r="U42" s="6"/>
      <c r="V42" s="37"/>
      <c r="W42" s="37">
        <v>1</v>
      </c>
      <c r="X42" s="37"/>
      <c r="Y42" s="37"/>
      <c r="Z42" s="37"/>
    </row>
    <row r="43" spans="1:37" ht="12.75">
      <c r="A43" s="1" t="s">
        <v>90</v>
      </c>
      <c r="B43" s="1">
        <v>0.02</v>
      </c>
      <c r="C43" s="1">
        <v>0.01</v>
      </c>
      <c r="D43" s="1">
        <v>0.01</v>
      </c>
      <c r="E43" s="71">
        <f t="shared" si="3"/>
        <v>0.00625</v>
      </c>
      <c r="F43" s="69"/>
      <c r="H43" s="36">
        <v>0.03</v>
      </c>
      <c r="I43" s="36"/>
      <c r="J43" s="36"/>
      <c r="K43" s="22"/>
      <c r="L43" s="55">
        <v>0.02</v>
      </c>
      <c r="M43" s="55"/>
      <c r="N43" s="22">
        <f t="shared" si="4"/>
        <v>0.025393600812595226</v>
      </c>
      <c r="O43" s="63">
        <f t="shared" si="1"/>
        <v>1</v>
      </c>
      <c r="P43" s="65">
        <f t="shared" si="2"/>
        <v>1</v>
      </c>
      <c r="Q43" s="30"/>
      <c r="R43" s="6"/>
      <c r="S43" s="6"/>
      <c r="T43" s="6"/>
      <c r="U43" s="6"/>
      <c r="V43" s="37"/>
      <c r="W43" s="37"/>
      <c r="X43" s="37"/>
      <c r="Y43" s="37"/>
      <c r="Z43" s="37"/>
      <c r="AK43">
        <v>1</v>
      </c>
    </row>
    <row r="44" spans="1:46" ht="12.75">
      <c r="A44" s="1" t="s">
        <v>91</v>
      </c>
      <c r="B44" s="1">
        <v>0.31</v>
      </c>
      <c r="C44" s="1">
        <v>0.63</v>
      </c>
      <c r="D44" s="1">
        <v>0.41</v>
      </c>
      <c r="E44" s="71">
        <f t="shared" si="3"/>
        <v>0.32784427111350184</v>
      </c>
      <c r="F44" s="69">
        <v>0.18</v>
      </c>
      <c r="G44" s="3">
        <v>0.54</v>
      </c>
      <c r="H44" s="36">
        <v>0.22</v>
      </c>
      <c r="I44" s="36">
        <v>0.19</v>
      </c>
      <c r="J44" s="36">
        <v>0.17</v>
      </c>
      <c r="K44" s="22">
        <v>0.32275416890801506</v>
      </c>
      <c r="L44" s="22">
        <v>0.66</v>
      </c>
      <c r="M44" s="22">
        <v>0.34</v>
      </c>
      <c r="N44" s="22">
        <f t="shared" si="4"/>
        <v>0.5078720162519045</v>
      </c>
      <c r="O44" s="63">
        <f t="shared" si="1"/>
        <v>20</v>
      </c>
      <c r="P44" s="65">
        <f t="shared" si="2"/>
        <v>10</v>
      </c>
      <c r="Q44" s="30">
        <v>1</v>
      </c>
      <c r="R44" s="6"/>
      <c r="S44" s="6"/>
      <c r="T44" s="6"/>
      <c r="U44" s="6"/>
      <c r="V44" s="37"/>
      <c r="W44" s="37">
        <v>1</v>
      </c>
      <c r="X44" s="37"/>
      <c r="Y44" s="37"/>
      <c r="Z44" s="37"/>
      <c r="AA44">
        <v>1</v>
      </c>
      <c r="AC44" s="37"/>
      <c r="AD44" s="37"/>
      <c r="AE44" s="37">
        <v>2</v>
      </c>
      <c r="AF44" s="37">
        <v>2</v>
      </c>
      <c r="AG44" s="37">
        <v>4</v>
      </c>
      <c r="AH44" s="37"/>
      <c r="AI44">
        <v>5</v>
      </c>
      <c r="AN44">
        <v>1</v>
      </c>
      <c r="AR44">
        <v>1</v>
      </c>
      <c r="AT44">
        <v>2</v>
      </c>
    </row>
    <row r="45" spans="1:44" ht="12.75">
      <c r="A45" s="1" t="s">
        <v>92</v>
      </c>
      <c r="B45" s="1">
        <v>1.28</v>
      </c>
      <c r="C45" s="1">
        <v>1.38</v>
      </c>
      <c r="D45" s="1">
        <v>0.68</v>
      </c>
      <c r="E45" s="71">
        <f t="shared" si="3"/>
        <v>0.55375</v>
      </c>
      <c r="F45" s="69">
        <v>0.26</v>
      </c>
      <c r="G45" s="3">
        <v>0.73</v>
      </c>
      <c r="H45" s="36">
        <v>0.3</v>
      </c>
      <c r="I45" s="36">
        <v>0.5</v>
      </c>
      <c r="J45" s="36">
        <v>1.4</v>
      </c>
      <c r="K45" s="22">
        <v>0.11</v>
      </c>
      <c r="L45" s="22">
        <v>0.87</v>
      </c>
      <c r="M45" s="22">
        <v>0.26</v>
      </c>
      <c r="N45" s="22">
        <f t="shared" si="4"/>
        <v>0.17775520568816658</v>
      </c>
      <c r="O45" s="63">
        <f t="shared" si="1"/>
        <v>7</v>
      </c>
      <c r="P45" s="65">
        <f t="shared" si="2"/>
        <v>4</v>
      </c>
      <c r="Q45" s="30">
        <v>1</v>
      </c>
      <c r="R45" s="6"/>
      <c r="S45" s="6">
        <v>3</v>
      </c>
      <c r="T45" s="6"/>
      <c r="U45" s="6"/>
      <c r="V45" s="37"/>
      <c r="W45" s="37"/>
      <c r="X45" s="37"/>
      <c r="Y45" s="37"/>
      <c r="Z45" s="37"/>
      <c r="AP45">
        <v>1</v>
      </c>
      <c r="AR45">
        <v>2</v>
      </c>
    </row>
    <row r="46" spans="1:26" ht="12.75">
      <c r="A46" s="1" t="s">
        <v>93</v>
      </c>
      <c r="B46" s="1">
        <v>0.01</v>
      </c>
      <c r="C46" s="1">
        <v>0.02</v>
      </c>
      <c r="D46" s="1">
        <v>0.02</v>
      </c>
      <c r="E46" s="71">
        <f t="shared" si="3"/>
        <v>0.020474045185583645</v>
      </c>
      <c r="F46" s="69"/>
      <c r="G46" s="3">
        <v>0.09</v>
      </c>
      <c r="H46" s="36"/>
      <c r="I46" s="36"/>
      <c r="J46" s="36"/>
      <c r="K46" s="22">
        <v>0.05379236148466918</v>
      </c>
      <c r="L46" s="22">
        <v>0.02</v>
      </c>
      <c r="M46" s="22"/>
      <c r="N46" s="22">
        <f t="shared" si="4"/>
        <v>0</v>
      </c>
      <c r="O46" s="63">
        <f t="shared" si="1"/>
        <v>0</v>
      </c>
      <c r="P46" s="65">
        <f t="shared" si="2"/>
        <v>0</v>
      </c>
      <c r="Q46" s="30"/>
      <c r="R46" s="6"/>
      <c r="S46" s="6"/>
      <c r="T46" s="6"/>
      <c r="U46" s="6"/>
      <c r="V46" s="37"/>
      <c r="W46" s="37"/>
      <c r="X46" s="37"/>
      <c r="Y46" s="37"/>
      <c r="Z46" s="37"/>
    </row>
    <row r="47" spans="1:50" ht="12.75">
      <c r="A47" s="1" t="s">
        <v>94</v>
      </c>
      <c r="B47" s="1">
        <v>2.17</v>
      </c>
      <c r="C47" s="1">
        <v>2.77</v>
      </c>
      <c r="D47" s="1">
        <v>1.23</v>
      </c>
      <c r="E47" s="71">
        <f t="shared" si="3"/>
        <v>2.5637499999999998</v>
      </c>
      <c r="F47" s="69">
        <v>0.79</v>
      </c>
      <c r="G47" s="36">
        <v>1.11</v>
      </c>
      <c r="H47" s="36">
        <v>0.9</v>
      </c>
      <c r="I47" s="36">
        <v>1.37</v>
      </c>
      <c r="J47" s="36">
        <v>1.26</v>
      </c>
      <c r="K47" s="22">
        <v>2.82</v>
      </c>
      <c r="L47" s="22">
        <v>6.2</v>
      </c>
      <c r="M47" s="22">
        <v>6.06</v>
      </c>
      <c r="N47" s="22">
        <f t="shared" si="4"/>
        <v>0.787201625190452</v>
      </c>
      <c r="O47" s="63">
        <f t="shared" si="1"/>
        <v>31</v>
      </c>
      <c r="P47" s="65">
        <f t="shared" si="2"/>
        <v>10</v>
      </c>
      <c r="Q47" s="30"/>
      <c r="R47" s="6"/>
      <c r="S47" s="6"/>
      <c r="T47" s="6"/>
      <c r="U47" s="6"/>
      <c r="V47" s="37"/>
      <c r="W47" s="37">
        <v>1</v>
      </c>
      <c r="X47" s="37"/>
      <c r="Y47" s="37"/>
      <c r="Z47" s="37">
        <v>7</v>
      </c>
      <c r="AA47">
        <v>1</v>
      </c>
      <c r="AB47">
        <v>1</v>
      </c>
      <c r="AK47">
        <v>7</v>
      </c>
      <c r="AM47">
        <v>8</v>
      </c>
      <c r="AS47">
        <v>1</v>
      </c>
      <c r="AV47">
        <v>3</v>
      </c>
      <c r="AW47" s="5">
        <v>1</v>
      </c>
      <c r="AX47" s="5">
        <v>1</v>
      </c>
    </row>
    <row r="48" spans="1:47" ht="12.75">
      <c r="A48" s="1" t="s">
        <v>95</v>
      </c>
      <c r="B48" s="1">
        <v>13.39</v>
      </c>
      <c r="C48" s="1">
        <v>4.02</v>
      </c>
      <c r="D48" s="1">
        <v>1.27</v>
      </c>
      <c r="E48" s="71">
        <f t="shared" si="3"/>
        <v>0.57125</v>
      </c>
      <c r="F48" s="69">
        <v>0.45</v>
      </c>
      <c r="G48" s="36">
        <v>0.6</v>
      </c>
      <c r="H48" s="36">
        <v>0.44</v>
      </c>
      <c r="I48" s="36">
        <v>0.26</v>
      </c>
      <c r="J48" s="36">
        <v>1.82</v>
      </c>
      <c r="K48" s="22">
        <v>0.27</v>
      </c>
      <c r="L48" s="22">
        <v>0.19</v>
      </c>
      <c r="M48" s="22">
        <v>0.54</v>
      </c>
      <c r="N48" s="22">
        <f t="shared" si="4"/>
        <v>0.22854240731335704</v>
      </c>
      <c r="O48" s="63">
        <f t="shared" si="1"/>
        <v>9</v>
      </c>
      <c r="P48" s="65">
        <f t="shared" si="2"/>
        <v>4</v>
      </c>
      <c r="Q48" s="30"/>
      <c r="R48" s="6"/>
      <c r="S48" s="6"/>
      <c r="T48" s="6"/>
      <c r="U48" s="6">
        <v>1</v>
      </c>
      <c r="V48" s="37"/>
      <c r="W48" s="37"/>
      <c r="X48" s="37"/>
      <c r="Y48" s="37"/>
      <c r="Z48" s="37"/>
      <c r="AI48">
        <v>2</v>
      </c>
      <c r="AP48">
        <v>1</v>
      </c>
      <c r="AU48">
        <v>5</v>
      </c>
    </row>
    <row r="49" spans="1:49" ht="12.75">
      <c r="A49" s="1" t="s">
        <v>244</v>
      </c>
      <c r="E49" s="71">
        <f t="shared" si="3"/>
        <v>0.0025</v>
      </c>
      <c r="F49" s="69"/>
      <c r="G49" s="36"/>
      <c r="H49" s="36"/>
      <c r="I49" s="36"/>
      <c r="J49" s="36"/>
      <c r="K49" s="22"/>
      <c r="L49" s="22">
        <v>0.02</v>
      </c>
      <c r="M49" s="22"/>
      <c r="N49" s="22">
        <f t="shared" si="4"/>
        <v>0.025393600812595226</v>
      </c>
      <c r="O49" s="63">
        <f t="shared" si="1"/>
        <v>1</v>
      </c>
      <c r="P49" s="65">
        <f t="shared" si="2"/>
        <v>1</v>
      </c>
      <c r="Q49" s="30"/>
      <c r="R49" s="6"/>
      <c r="S49" s="6"/>
      <c r="T49" s="6"/>
      <c r="U49" s="6"/>
      <c r="V49" s="37"/>
      <c r="W49" s="37"/>
      <c r="X49" s="37"/>
      <c r="Y49" s="37"/>
      <c r="Z49" s="37"/>
      <c r="AW49" s="5">
        <v>1</v>
      </c>
    </row>
    <row r="50" spans="1:26" ht="12.75">
      <c r="A50" s="1" t="s">
        <v>96</v>
      </c>
      <c r="E50" s="71">
        <f t="shared" si="3"/>
        <v>0.00375</v>
      </c>
      <c r="F50" s="69">
        <v>0.03</v>
      </c>
      <c r="G50" s="36"/>
      <c r="H50" s="36"/>
      <c r="I50" s="36"/>
      <c r="J50" s="36"/>
      <c r="K50" s="22"/>
      <c r="L50" s="22"/>
      <c r="M50" s="22"/>
      <c r="N50" s="22">
        <f>O50*10/O$4</f>
        <v>0</v>
      </c>
      <c r="O50" s="63">
        <f>SUM(Q50:BB50)</f>
        <v>0</v>
      </c>
      <c r="P50" s="65">
        <f>COUNTA(Q50:BB50)</f>
        <v>0</v>
      </c>
      <c r="Q50" s="30"/>
      <c r="R50" s="6"/>
      <c r="S50" s="6"/>
      <c r="T50" s="6"/>
      <c r="U50" s="6"/>
      <c r="V50" s="37"/>
      <c r="W50" s="37"/>
      <c r="X50" s="37"/>
      <c r="Y50" s="37"/>
      <c r="Z50" s="37"/>
    </row>
    <row r="51" spans="1:26" ht="12.75">
      <c r="A51" s="1" t="s">
        <v>97</v>
      </c>
      <c r="E51" s="71">
        <f t="shared" si="3"/>
        <v>0.0025</v>
      </c>
      <c r="F51" s="69"/>
      <c r="G51" s="36"/>
      <c r="H51" s="36"/>
      <c r="I51" s="36"/>
      <c r="J51" s="36">
        <v>0.02</v>
      </c>
      <c r="K51" s="22"/>
      <c r="L51"/>
      <c r="N51" s="22">
        <f t="shared" si="4"/>
        <v>0</v>
      </c>
      <c r="O51" s="63">
        <f t="shared" si="1"/>
        <v>0</v>
      </c>
      <c r="P51" s="65">
        <f t="shared" si="2"/>
        <v>0</v>
      </c>
      <c r="Q51" s="30"/>
      <c r="R51" s="6"/>
      <c r="S51" s="6"/>
      <c r="T51" s="6"/>
      <c r="U51" s="6"/>
      <c r="V51" s="37"/>
      <c r="W51" s="37"/>
      <c r="X51" s="37"/>
      <c r="Y51" s="37"/>
      <c r="Z51" s="37"/>
    </row>
    <row r="52" spans="1:31" ht="12.75">
      <c r="A52" s="1" t="s">
        <v>98</v>
      </c>
      <c r="E52" s="71">
        <f t="shared" si="3"/>
        <v>0.0025</v>
      </c>
      <c r="F52" s="69"/>
      <c r="G52" s="36"/>
      <c r="H52" s="36"/>
      <c r="I52" s="36">
        <v>0.02</v>
      </c>
      <c r="J52" s="36"/>
      <c r="K52" s="22"/>
      <c r="L52"/>
      <c r="N52" s="22">
        <f t="shared" si="4"/>
        <v>0.025393600812595226</v>
      </c>
      <c r="O52" s="63">
        <f t="shared" si="1"/>
        <v>1</v>
      </c>
      <c r="P52" s="65">
        <f t="shared" si="2"/>
        <v>1</v>
      </c>
      <c r="Q52" s="30"/>
      <c r="R52" s="6"/>
      <c r="S52" s="6"/>
      <c r="T52" s="6"/>
      <c r="U52" s="6"/>
      <c r="V52" s="37"/>
      <c r="W52" s="37"/>
      <c r="X52" s="37"/>
      <c r="Y52" s="37"/>
      <c r="Z52" s="37"/>
      <c r="AE52">
        <v>1</v>
      </c>
    </row>
    <row r="53" spans="1:26" ht="12.75">
      <c r="A53" s="1" t="s">
        <v>99</v>
      </c>
      <c r="E53" s="71">
        <f t="shared" si="3"/>
        <v>0.0025</v>
      </c>
      <c r="F53" s="69"/>
      <c r="G53" s="36"/>
      <c r="H53" s="36"/>
      <c r="I53" s="36"/>
      <c r="J53" s="36"/>
      <c r="K53" s="22">
        <v>0.02</v>
      </c>
      <c r="L53"/>
      <c r="N53" s="22">
        <f t="shared" si="4"/>
        <v>0</v>
      </c>
      <c r="O53" s="63">
        <f t="shared" si="1"/>
        <v>0</v>
      </c>
      <c r="P53" s="65">
        <f t="shared" si="2"/>
        <v>0</v>
      </c>
      <c r="Q53" s="30"/>
      <c r="R53" s="6"/>
      <c r="S53" s="6"/>
      <c r="T53" s="6"/>
      <c r="U53" s="6"/>
      <c r="V53" s="37"/>
      <c r="W53" s="37"/>
      <c r="X53" s="37"/>
      <c r="Y53" s="37"/>
      <c r="Z53" s="37"/>
    </row>
    <row r="54" spans="1:26" ht="12.75">
      <c r="A54" s="1" t="s">
        <v>100</v>
      </c>
      <c r="E54" s="71">
        <f t="shared" si="3"/>
        <v>0.1158785260230433</v>
      </c>
      <c r="F54" s="69">
        <v>0.05</v>
      </c>
      <c r="G54" s="36">
        <v>0.03</v>
      </c>
      <c r="H54" s="36">
        <v>0.16</v>
      </c>
      <c r="I54" s="36">
        <v>0.12</v>
      </c>
      <c r="J54" s="36">
        <v>0.04</v>
      </c>
      <c r="K54" s="22">
        <v>0.05</v>
      </c>
      <c r="L54" s="22">
        <v>0.4370282081843464</v>
      </c>
      <c r="M54" s="22">
        <v>0.04</v>
      </c>
      <c r="N54" s="22">
        <f t="shared" si="4"/>
        <v>0</v>
      </c>
      <c r="O54" s="63">
        <f t="shared" si="1"/>
        <v>0</v>
      </c>
      <c r="P54" s="65">
        <f t="shared" si="2"/>
        <v>0</v>
      </c>
      <c r="Q54" s="30"/>
      <c r="R54" s="6"/>
      <c r="S54" s="6"/>
      <c r="T54" s="6"/>
      <c r="U54" s="6"/>
      <c r="V54" s="37"/>
      <c r="W54" s="37"/>
      <c r="X54" s="37"/>
      <c r="Y54" s="37"/>
      <c r="Z54" s="37"/>
    </row>
    <row r="55" spans="1:42" ht="12.75">
      <c r="A55" s="1" t="s">
        <v>101</v>
      </c>
      <c r="E55" s="71">
        <f t="shared" si="3"/>
        <v>0.06483114819229241</v>
      </c>
      <c r="F55" s="69">
        <v>0.03</v>
      </c>
      <c r="G55" s="36"/>
      <c r="H55" s="36">
        <v>0.14</v>
      </c>
      <c r="I55" s="36">
        <v>0.05</v>
      </c>
      <c r="J55" s="36">
        <v>0.06</v>
      </c>
      <c r="K55" s="22"/>
      <c r="L55" s="22">
        <v>0.19864918553833927</v>
      </c>
      <c r="M55" s="22">
        <v>0.04</v>
      </c>
      <c r="N55" s="22">
        <f t="shared" si="4"/>
        <v>0.12696800406297612</v>
      </c>
      <c r="O55" s="63">
        <f t="shared" si="1"/>
        <v>5</v>
      </c>
      <c r="P55" s="65">
        <f t="shared" si="2"/>
        <v>4</v>
      </c>
      <c r="Q55" s="30"/>
      <c r="R55" s="6"/>
      <c r="S55" s="6"/>
      <c r="T55" s="6"/>
      <c r="U55" s="6"/>
      <c r="V55" s="37"/>
      <c r="W55" s="37">
        <v>1</v>
      </c>
      <c r="X55" s="37"/>
      <c r="Y55" s="37"/>
      <c r="Z55" s="37"/>
      <c r="AI55">
        <v>1</v>
      </c>
      <c r="AN55">
        <v>2</v>
      </c>
      <c r="AP55">
        <v>1</v>
      </c>
    </row>
    <row r="56" spans="1:26" ht="12.75">
      <c r="A56" s="1" t="s">
        <v>102</v>
      </c>
      <c r="E56" s="71">
        <f t="shared" si="3"/>
        <v>0.045</v>
      </c>
      <c r="F56" s="69"/>
      <c r="G56" s="36"/>
      <c r="H56" s="36">
        <v>0.36</v>
      </c>
      <c r="I56" s="36"/>
      <c r="J56" s="36"/>
      <c r="K56" s="22"/>
      <c r="L56"/>
      <c r="N56" s="22">
        <f t="shared" si="4"/>
        <v>0</v>
      </c>
      <c r="O56" s="63">
        <f t="shared" si="1"/>
        <v>0</v>
      </c>
      <c r="P56" s="65">
        <f t="shared" si="2"/>
        <v>0</v>
      </c>
      <c r="Q56" s="30"/>
      <c r="R56" s="6"/>
      <c r="S56" s="6"/>
      <c r="T56" s="6"/>
      <c r="U56" s="6"/>
      <c r="V56" s="37"/>
      <c r="W56" s="37"/>
      <c r="X56" s="37"/>
      <c r="Y56" s="37"/>
      <c r="Z56" s="37"/>
    </row>
    <row r="57" spans="1:26" ht="12.75">
      <c r="A57" s="1" t="s">
        <v>103</v>
      </c>
      <c r="E57" s="71">
        <f t="shared" si="3"/>
        <v>0.00375</v>
      </c>
      <c r="F57" s="69"/>
      <c r="G57" s="36"/>
      <c r="H57" s="36">
        <v>0.03</v>
      </c>
      <c r="I57" s="36"/>
      <c r="J57" s="36"/>
      <c r="K57" s="22"/>
      <c r="L57"/>
      <c r="N57" s="22">
        <f t="shared" si="4"/>
        <v>0</v>
      </c>
      <c r="O57" s="63">
        <f t="shared" si="1"/>
        <v>0</v>
      </c>
      <c r="P57" s="65">
        <f t="shared" si="2"/>
        <v>0</v>
      </c>
      <c r="Q57" s="30"/>
      <c r="R57" s="6"/>
      <c r="S57" s="6"/>
      <c r="T57" s="6"/>
      <c r="U57" s="6"/>
      <c r="V57" s="37"/>
      <c r="W57" s="37"/>
      <c r="X57" s="37"/>
      <c r="Y57" s="37"/>
      <c r="Z57" s="37"/>
    </row>
    <row r="58" spans="1:26" ht="12.75">
      <c r="A58" s="1" t="s">
        <v>104</v>
      </c>
      <c r="B58" s="1">
        <v>2.98</v>
      </c>
      <c r="C58" s="1">
        <v>0.71</v>
      </c>
      <c r="D58" s="1">
        <v>0.38</v>
      </c>
      <c r="E58" s="71">
        <f t="shared" si="3"/>
        <v>0.12614868891537545</v>
      </c>
      <c r="F58" s="69">
        <v>0.24</v>
      </c>
      <c r="G58" s="36">
        <v>0.09</v>
      </c>
      <c r="H58" s="36">
        <v>0.03</v>
      </c>
      <c r="I58" s="36">
        <v>0.19</v>
      </c>
      <c r="J58" s="36">
        <v>0.08</v>
      </c>
      <c r="K58" s="22">
        <v>0.2</v>
      </c>
      <c r="L58" s="22">
        <v>0.11918951132300357</v>
      </c>
      <c r="M58" s="22">
        <v>0.06</v>
      </c>
      <c r="N58" s="22">
        <f t="shared" si="4"/>
        <v>0</v>
      </c>
      <c r="O58" s="63">
        <f t="shared" si="1"/>
        <v>0</v>
      </c>
      <c r="P58" s="65">
        <f t="shared" si="2"/>
        <v>0</v>
      </c>
      <c r="Q58" s="30"/>
      <c r="R58" s="6"/>
      <c r="S58" s="6"/>
      <c r="T58" s="6"/>
      <c r="U58" s="6"/>
      <c r="V58" s="37"/>
      <c r="W58" s="37"/>
      <c r="X58" s="37"/>
      <c r="Y58" s="37"/>
      <c r="Z58" s="37"/>
    </row>
    <row r="59" spans="1:26" ht="12.75">
      <c r="A59" s="1" t="s">
        <v>268</v>
      </c>
      <c r="E59" s="71">
        <f t="shared" si="3"/>
        <v>0.0025</v>
      </c>
      <c r="F59" s="69"/>
      <c r="G59" s="36"/>
      <c r="H59" s="36"/>
      <c r="I59" s="36"/>
      <c r="J59" s="36"/>
      <c r="K59" s="22"/>
      <c r="L59" s="22">
        <v>0.02</v>
      </c>
      <c r="M59" s="22"/>
      <c r="N59" s="22">
        <f>O59*10/O$4</f>
        <v>0</v>
      </c>
      <c r="O59" s="63">
        <f>SUM(Q59:BB59)</f>
        <v>0</v>
      </c>
      <c r="P59" s="65">
        <f>COUNTA(Q59:BB59)</f>
        <v>0</v>
      </c>
      <c r="Q59" s="30"/>
      <c r="R59" s="6"/>
      <c r="S59" s="6"/>
      <c r="T59" s="6"/>
      <c r="U59" s="6"/>
      <c r="V59" s="37"/>
      <c r="W59" s="37"/>
      <c r="X59" s="37"/>
      <c r="Y59" s="37"/>
      <c r="Z59" s="37"/>
    </row>
    <row r="60" spans="1:50" ht="12.75">
      <c r="A60" s="1" t="s">
        <v>105</v>
      </c>
      <c r="B60" s="1">
        <v>5.56</v>
      </c>
      <c r="C60" s="1">
        <v>4.52</v>
      </c>
      <c r="D60" s="1">
        <v>3.23</v>
      </c>
      <c r="E60" s="71">
        <f t="shared" si="3"/>
        <v>2.105</v>
      </c>
      <c r="F60" s="69">
        <v>1.2</v>
      </c>
      <c r="G60" s="36"/>
      <c r="H60" s="36">
        <v>1.99</v>
      </c>
      <c r="I60" s="36">
        <v>2.45</v>
      </c>
      <c r="J60" s="36">
        <v>0.94</v>
      </c>
      <c r="K60" s="22">
        <v>2.62</v>
      </c>
      <c r="L60" s="22">
        <v>5.44</v>
      </c>
      <c r="M60" s="22">
        <v>2.2</v>
      </c>
      <c r="N60" s="22">
        <f t="shared" si="4"/>
        <v>0.6348400203148806</v>
      </c>
      <c r="O60" s="63">
        <f t="shared" si="1"/>
        <v>25</v>
      </c>
      <c r="P60" s="65">
        <f t="shared" si="2"/>
        <v>8</v>
      </c>
      <c r="Q60" s="30"/>
      <c r="R60" s="6"/>
      <c r="S60" s="6"/>
      <c r="T60" s="6"/>
      <c r="U60" s="6">
        <v>2</v>
      </c>
      <c r="V60" s="37"/>
      <c r="W60" s="37"/>
      <c r="X60" s="37">
        <v>6</v>
      </c>
      <c r="Y60" s="37"/>
      <c r="Z60" s="37"/>
      <c r="AE60">
        <v>1</v>
      </c>
      <c r="AH60">
        <v>7</v>
      </c>
      <c r="AK60">
        <v>3</v>
      </c>
      <c r="AQ60">
        <v>1</v>
      </c>
      <c r="AW60" s="5">
        <v>1</v>
      </c>
      <c r="AX60" s="5">
        <v>4</v>
      </c>
    </row>
    <row r="61" spans="1:32" ht="12.75">
      <c r="A61" s="1" t="s">
        <v>106</v>
      </c>
      <c r="E61" s="71">
        <f t="shared" si="3"/>
        <v>0.0125</v>
      </c>
      <c r="F61" s="69"/>
      <c r="G61" s="36">
        <v>0.06</v>
      </c>
      <c r="H61" s="36"/>
      <c r="I61" s="36"/>
      <c r="J61" s="36">
        <v>0.04</v>
      </c>
      <c r="K61" s="22"/>
      <c r="L61"/>
      <c r="N61" s="22">
        <f t="shared" si="4"/>
        <v>0.025393600812595226</v>
      </c>
      <c r="O61" s="63">
        <f t="shared" si="1"/>
        <v>1</v>
      </c>
      <c r="P61" s="65">
        <f t="shared" si="2"/>
        <v>1</v>
      </c>
      <c r="Q61" s="30"/>
      <c r="R61" s="6"/>
      <c r="S61" s="6"/>
      <c r="T61" s="6"/>
      <c r="U61" s="6"/>
      <c r="V61" s="37"/>
      <c r="W61" s="37"/>
      <c r="X61" s="37"/>
      <c r="Y61" s="37"/>
      <c r="Z61" s="37"/>
      <c r="AF61" s="6">
        <v>1</v>
      </c>
    </row>
    <row r="62" spans="1:53" ht="12.75">
      <c r="A62" s="1" t="s">
        <v>107</v>
      </c>
      <c r="B62" s="52">
        <v>17.9</v>
      </c>
      <c r="C62" s="1">
        <v>55.45</v>
      </c>
      <c r="D62" s="1">
        <v>44.38</v>
      </c>
      <c r="E62" s="71">
        <f t="shared" si="3"/>
        <v>54.80375</v>
      </c>
      <c r="F62" s="69">
        <v>58.95</v>
      </c>
      <c r="G62" s="36">
        <v>91.2</v>
      </c>
      <c r="H62" s="36">
        <v>52.21</v>
      </c>
      <c r="I62" s="36">
        <v>53.53</v>
      </c>
      <c r="J62" s="36">
        <v>23.12</v>
      </c>
      <c r="K62" s="22">
        <v>31.49</v>
      </c>
      <c r="L62" s="22">
        <v>57.99</v>
      </c>
      <c r="M62" s="22">
        <v>69.94</v>
      </c>
      <c r="N62" s="22">
        <f t="shared" si="4"/>
        <v>26.460132046724226</v>
      </c>
      <c r="O62" s="63">
        <f t="shared" si="1"/>
        <v>1042</v>
      </c>
      <c r="P62" s="65">
        <f t="shared" si="2"/>
        <v>26</v>
      </c>
      <c r="Q62" s="30"/>
      <c r="R62" s="6">
        <v>9</v>
      </c>
      <c r="S62" s="6"/>
      <c r="T62" s="6">
        <v>51</v>
      </c>
      <c r="U62" s="6">
        <v>6</v>
      </c>
      <c r="V62" s="37"/>
      <c r="W62" s="37"/>
      <c r="X62" s="37">
        <v>220</v>
      </c>
      <c r="Y62" s="37">
        <v>206</v>
      </c>
      <c r="Z62" s="37"/>
      <c r="AD62">
        <v>77</v>
      </c>
      <c r="AE62">
        <v>8</v>
      </c>
      <c r="AF62" s="6">
        <v>8</v>
      </c>
      <c r="AG62" s="6">
        <v>6</v>
      </c>
      <c r="AH62">
        <v>8</v>
      </c>
      <c r="AI62">
        <v>4</v>
      </c>
      <c r="AJ62">
        <v>1</v>
      </c>
      <c r="AK62">
        <v>15</v>
      </c>
      <c r="AM62">
        <v>11</v>
      </c>
      <c r="AN62">
        <v>15</v>
      </c>
      <c r="AO62">
        <v>13</v>
      </c>
      <c r="AP62">
        <v>19</v>
      </c>
      <c r="AQ62">
        <v>10</v>
      </c>
      <c r="AR62">
        <v>8</v>
      </c>
      <c r="AS62">
        <v>15</v>
      </c>
      <c r="AV62">
        <v>1</v>
      </c>
      <c r="AW62" s="5">
        <v>42</v>
      </c>
      <c r="AX62" s="5">
        <v>235</v>
      </c>
      <c r="AY62" s="5">
        <v>35</v>
      </c>
      <c r="AZ62" s="5">
        <v>11</v>
      </c>
      <c r="BA62">
        <v>8</v>
      </c>
    </row>
    <row r="63" spans="1:26" ht="12.75">
      <c r="A63" s="1" t="s">
        <v>108</v>
      </c>
      <c r="E63" s="71">
        <f t="shared" si="3"/>
        <v>0.00375</v>
      </c>
      <c r="F63" s="69">
        <v>0.03</v>
      </c>
      <c r="G63" s="36"/>
      <c r="H63" s="36"/>
      <c r="I63" s="36"/>
      <c r="J63" s="36"/>
      <c r="K63" s="22"/>
      <c r="L63"/>
      <c r="N63" s="22">
        <f t="shared" si="4"/>
        <v>0</v>
      </c>
      <c r="O63" s="63">
        <f t="shared" si="1"/>
        <v>0</v>
      </c>
      <c r="P63" s="65">
        <f t="shared" si="2"/>
        <v>0</v>
      </c>
      <c r="Q63" s="30"/>
      <c r="R63" s="6"/>
      <c r="S63" s="6"/>
      <c r="T63" s="6"/>
      <c r="U63" s="6"/>
      <c r="V63" s="37"/>
      <c r="W63" s="37"/>
      <c r="X63" s="37"/>
      <c r="Y63" s="37"/>
      <c r="Z63" s="37"/>
    </row>
    <row r="64" spans="1:52" ht="12.75">
      <c r="A64" s="1" t="s">
        <v>109</v>
      </c>
      <c r="B64" s="1">
        <v>0.51</v>
      </c>
      <c r="C64" s="1">
        <v>1.37</v>
      </c>
      <c r="D64" s="1">
        <v>2.35</v>
      </c>
      <c r="E64" s="71">
        <f t="shared" si="3"/>
        <v>2.7775</v>
      </c>
      <c r="F64" s="69">
        <v>2.57</v>
      </c>
      <c r="G64" s="36">
        <v>2.03</v>
      </c>
      <c r="H64" s="36">
        <v>4.75</v>
      </c>
      <c r="I64" s="36">
        <v>3.87</v>
      </c>
      <c r="J64" s="36">
        <v>1.95</v>
      </c>
      <c r="K64" s="22">
        <v>2.28</v>
      </c>
      <c r="L64" s="22">
        <v>2.16</v>
      </c>
      <c r="M64" s="22">
        <v>2.61</v>
      </c>
      <c r="N64" s="22">
        <f t="shared" si="4"/>
        <v>2.8694768918232603</v>
      </c>
      <c r="O64" s="63">
        <f t="shared" si="1"/>
        <v>113</v>
      </c>
      <c r="P64" s="65">
        <f t="shared" si="2"/>
        <v>19</v>
      </c>
      <c r="Q64" s="30"/>
      <c r="R64" s="6"/>
      <c r="S64" s="6"/>
      <c r="T64" s="6">
        <v>7</v>
      </c>
      <c r="U64" s="6">
        <v>25</v>
      </c>
      <c r="V64" s="37"/>
      <c r="W64" s="37">
        <v>1</v>
      </c>
      <c r="X64" s="37">
        <v>5</v>
      </c>
      <c r="Y64" s="37"/>
      <c r="Z64" s="37"/>
      <c r="AE64">
        <v>2</v>
      </c>
      <c r="AF64" s="6">
        <v>1</v>
      </c>
      <c r="AG64" s="6">
        <v>2</v>
      </c>
      <c r="AH64">
        <v>17</v>
      </c>
      <c r="AK64">
        <v>2</v>
      </c>
      <c r="AL64">
        <v>1</v>
      </c>
      <c r="AN64">
        <v>3</v>
      </c>
      <c r="AO64">
        <v>1</v>
      </c>
      <c r="AP64">
        <v>4</v>
      </c>
      <c r="AQ64">
        <v>21</v>
      </c>
      <c r="AR64">
        <v>2</v>
      </c>
      <c r="AW64" s="5">
        <v>2</v>
      </c>
      <c r="AX64" s="5">
        <v>4</v>
      </c>
      <c r="AY64">
        <v>10</v>
      </c>
      <c r="AZ64">
        <v>3</v>
      </c>
    </row>
    <row r="65" spans="1:26" ht="12.75">
      <c r="A65" s="1" t="s">
        <v>110</v>
      </c>
      <c r="B65" s="1">
        <v>0.03</v>
      </c>
      <c r="C65" s="1">
        <v>0.73</v>
      </c>
      <c r="D65" s="1">
        <v>0.06</v>
      </c>
      <c r="E65" s="71">
        <f t="shared" si="3"/>
        <v>0.01875</v>
      </c>
      <c r="F65" s="69">
        <v>0.03</v>
      </c>
      <c r="G65" s="36"/>
      <c r="H65" s="36"/>
      <c r="I65" s="36">
        <v>0.12</v>
      </c>
      <c r="J65" s="36"/>
      <c r="K65" s="22"/>
      <c r="L65"/>
      <c r="N65" s="22">
        <f t="shared" si="4"/>
        <v>0</v>
      </c>
      <c r="O65" s="63">
        <f t="shared" si="1"/>
        <v>0</v>
      </c>
      <c r="P65" s="65">
        <f t="shared" si="2"/>
        <v>0</v>
      </c>
      <c r="Q65" s="30"/>
      <c r="R65" s="6"/>
      <c r="S65" s="6"/>
      <c r="T65" s="6"/>
      <c r="U65" s="6"/>
      <c r="V65" s="37"/>
      <c r="W65" s="37"/>
      <c r="X65" s="37"/>
      <c r="Y65" s="37"/>
      <c r="Z65" s="37"/>
    </row>
    <row r="66" spans="1:53" ht="12.75">
      <c r="A66" s="1" t="s">
        <v>111</v>
      </c>
      <c r="B66" s="1">
        <v>18.31</v>
      </c>
      <c r="C66" s="1">
        <v>16.94</v>
      </c>
      <c r="D66" s="1">
        <v>13.67</v>
      </c>
      <c r="E66" s="71">
        <f t="shared" si="3"/>
        <v>6.905</v>
      </c>
      <c r="F66" s="69">
        <v>6.78</v>
      </c>
      <c r="G66" s="36">
        <v>4.34</v>
      </c>
      <c r="H66" s="36">
        <v>7.81</v>
      </c>
      <c r="I66" s="36">
        <v>7.45</v>
      </c>
      <c r="J66" s="36">
        <v>3.92</v>
      </c>
      <c r="K66" s="22">
        <v>5.53</v>
      </c>
      <c r="L66" s="22">
        <v>8.09</v>
      </c>
      <c r="M66" s="22">
        <v>11.32</v>
      </c>
      <c r="N66" s="22">
        <f t="shared" si="4"/>
        <v>6.348400203148806</v>
      </c>
      <c r="O66" s="63">
        <f t="shared" si="1"/>
        <v>250</v>
      </c>
      <c r="P66" s="65">
        <f t="shared" si="2"/>
        <v>10</v>
      </c>
      <c r="Q66" s="30"/>
      <c r="R66" s="6"/>
      <c r="S66" s="6"/>
      <c r="T66" s="6"/>
      <c r="U66" s="6"/>
      <c r="V66" s="37"/>
      <c r="W66" s="37">
        <v>2</v>
      </c>
      <c r="X66" s="37"/>
      <c r="Y66" s="37"/>
      <c r="Z66" s="37">
        <v>27</v>
      </c>
      <c r="AB66">
        <v>13</v>
      </c>
      <c r="AD66">
        <v>8</v>
      </c>
      <c r="AJ66">
        <v>67</v>
      </c>
      <c r="AK66">
        <v>100</v>
      </c>
      <c r="AL66">
        <v>1</v>
      </c>
      <c r="AS66">
        <v>20</v>
      </c>
      <c r="AW66" s="5">
        <v>1</v>
      </c>
      <c r="BA66">
        <v>11</v>
      </c>
    </row>
    <row r="67" spans="1:34" ht="12.75">
      <c r="A67" s="1" t="s">
        <v>112</v>
      </c>
      <c r="B67" s="1">
        <v>0.12</v>
      </c>
      <c r="C67" s="1">
        <v>0.21</v>
      </c>
      <c r="D67" s="1">
        <v>0.05</v>
      </c>
      <c r="E67" s="71">
        <f t="shared" si="3"/>
        <v>0.03375</v>
      </c>
      <c r="F67" s="69"/>
      <c r="G67" s="36"/>
      <c r="H67" s="36"/>
      <c r="I67" s="36"/>
      <c r="J67" s="36">
        <v>0.1</v>
      </c>
      <c r="K67" s="22">
        <v>0.02</v>
      </c>
      <c r="L67">
        <v>0.04</v>
      </c>
      <c r="M67" s="3">
        <v>0.11</v>
      </c>
      <c r="N67" s="22">
        <f t="shared" si="4"/>
        <v>0.025393600812595226</v>
      </c>
      <c r="O67" s="63">
        <f t="shared" si="1"/>
        <v>1</v>
      </c>
      <c r="P67" s="65">
        <f t="shared" si="2"/>
        <v>1</v>
      </c>
      <c r="Q67" s="30"/>
      <c r="R67" s="6"/>
      <c r="S67" s="6"/>
      <c r="T67" s="6"/>
      <c r="U67" s="6"/>
      <c r="V67" s="37"/>
      <c r="W67" s="37"/>
      <c r="X67" s="37"/>
      <c r="Y67" s="37"/>
      <c r="Z67" s="37"/>
      <c r="AH67">
        <v>1</v>
      </c>
    </row>
    <row r="68" spans="1:52" ht="12.75">
      <c r="A68" s="1" t="s">
        <v>113</v>
      </c>
      <c r="B68" s="1">
        <v>0.02</v>
      </c>
      <c r="C68" s="1">
        <v>0.03</v>
      </c>
      <c r="D68" s="1">
        <v>0.03</v>
      </c>
      <c r="E68" s="71">
        <f t="shared" si="3"/>
        <v>0.030000000000000002</v>
      </c>
      <c r="F68" s="69">
        <v>0.03</v>
      </c>
      <c r="G68" s="36">
        <v>0.03</v>
      </c>
      <c r="H68" s="36"/>
      <c r="I68" s="36">
        <v>0.14</v>
      </c>
      <c r="J68" s="36"/>
      <c r="K68" s="22"/>
      <c r="L68"/>
      <c r="M68" s="3">
        <v>0.04</v>
      </c>
      <c r="N68" s="22">
        <f t="shared" si="4"/>
        <v>0.05078720162519045</v>
      </c>
      <c r="O68" s="63">
        <f t="shared" si="1"/>
        <v>2</v>
      </c>
      <c r="P68" s="65">
        <f t="shared" si="2"/>
        <v>2</v>
      </c>
      <c r="Q68" s="30"/>
      <c r="R68" s="6"/>
      <c r="S68" s="6"/>
      <c r="T68" s="6"/>
      <c r="U68" s="6"/>
      <c r="V68" s="37"/>
      <c r="W68" s="37"/>
      <c r="X68" s="37"/>
      <c r="Y68" s="37"/>
      <c r="Z68" s="37"/>
      <c r="AH68">
        <v>1</v>
      </c>
      <c r="AZ68">
        <v>1</v>
      </c>
    </row>
    <row r="69" spans="1:26" ht="12.75">
      <c r="A69" s="1" t="s">
        <v>114</v>
      </c>
      <c r="B69" s="1">
        <v>0.15</v>
      </c>
      <c r="C69" s="1">
        <v>0.24</v>
      </c>
      <c r="D69" s="1">
        <v>0.48</v>
      </c>
      <c r="E69" s="71">
        <f t="shared" si="3"/>
        <v>0.21875</v>
      </c>
      <c r="F69" s="69">
        <v>0.05</v>
      </c>
      <c r="G69" s="36">
        <v>0.51</v>
      </c>
      <c r="H69" s="36">
        <v>0.38</v>
      </c>
      <c r="I69" s="36">
        <v>0.34</v>
      </c>
      <c r="J69" s="36">
        <v>0.13</v>
      </c>
      <c r="K69" s="22">
        <v>0.02</v>
      </c>
      <c r="L69" s="55">
        <v>0.19</v>
      </c>
      <c r="M69" s="55">
        <v>0.13</v>
      </c>
      <c r="N69" s="22">
        <f t="shared" si="4"/>
        <v>0</v>
      </c>
      <c r="O69" s="63">
        <f t="shared" si="1"/>
        <v>0</v>
      </c>
      <c r="P69" s="65">
        <f t="shared" si="2"/>
        <v>0</v>
      </c>
      <c r="Q69" s="30"/>
      <c r="R69" s="6"/>
      <c r="S69" s="6"/>
      <c r="T69" s="6"/>
      <c r="U69" s="6"/>
      <c r="V69" s="37"/>
      <c r="W69" s="37"/>
      <c r="X69" s="37"/>
      <c r="Y69" s="37"/>
      <c r="Z69" s="37"/>
    </row>
    <row r="70" spans="1:43" ht="12.75">
      <c r="A70" s="1" t="s">
        <v>115</v>
      </c>
      <c r="C70" s="1">
        <v>0.01</v>
      </c>
      <c r="D70" s="1">
        <v>0.01</v>
      </c>
      <c r="E70" s="71">
        <f t="shared" si="3"/>
        <v>0.01625</v>
      </c>
      <c r="F70" s="69"/>
      <c r="G70" s="36">
        <v>0.03</v>
      </c>
      <c r="H70" s="36"/>
      <c r="I70" s="36"/>
      <c r="J70" s="36">
        <v>0.04</v>
      </c>
      <c r="K70" s="22"/>
      <c r="L70" s="22">
        <v>0.04</v>
      </c>
      <c r="M70" s="22">
        <v>0.02</v>
      </c>
      <c r="N70" s="22">
        <f t="shared" si="4"/>
        <v>0.025393600812595226</v>
      </c>
      <c r="O70" s="63">
        <f aca="true" t="shared" si="5" ref="O70:O135">SUM(Q70:BB70)</f>
        <v>1</v>
      </c>
      <c r="P70" s="65">
        <f aca="true" t="shared" si="6" ref="P70:P135">COUNTA(Q70:BB70)</f>
        <v>1</v>
      </c>
      <c r="Q70" s="30"/>
      <c r="R70" s="6"/>
      <c r="S70" s="6"/>
      <c r="T70" s="6"/>
      <c r="U70" s="6"/>
      <c r="V70" s="37"/>
      <c r="W70" s="37"/>
      <c r="X70" s="37"/>
      <c r="Y70" s="37"/>
      <c r="Z70" s="37"/>
      <c r="AQ70">
        <v>1</v>
      </c>
    </row>
    <row r="71" spans="1:26" ht="12.75">
      <c r="A71" s="1" t="s">
        <v>116</v>
      </c>
      <c r="E71" s="71">
        <f t="shared" si="3"/>
        <v>0.011216229638458482</v>
      </c>
      <c r="F71" s="69"/>
      <c r="G71" s="36"/>
      <c r="H71" s="36">
        <v>0.03</v>
      </c>
      <c r="I71" s="36"/>
      <c r="J71" s="36">
        <v>0.02</v>
      </c>
      <c r="K71" s="22"/>
      <c r="L71" s="22">
        <v>0.03972983710766786</v>
      </c>
      <c r="M71" s="22"/>
      <c r="N71" s="22">
        <f t="shared" si="4"/>
        <v>0</v>
      </c>
      <c r="O71" s="63">
        <f t="shared" si="5"/>
        <v>0</v>
      </c>
      <c r="P71" s="65">
        <f t="shared" si="6"/>
        <v>0</v>
      </c>
      <c r="Q71" s="30"/>
      <c r="R71" s="6"/>
      <c r="S71" s="6"/>
      <c r="T71" s="6"/>
      <c r="U71" s="6"/>
      <c r="V71" s="37"/>
      <c r="W71" s="37"/>
      <c r="X71" s="37"/>
      <c r="Y71" s="37"/>
      <c r="Z71" s="37"/>
    </row>
    <row r="72" spans="1:26" ht="12.75">
      <c r="A72" s="1" t="s">
        <v>117</v>
      </c>
      <c r="B72" s="1">
        <v>0.03</v>
      </c>
      <c r="C72" s="1">
        <v>0.01</v>
      </c>
      <c r="D72" s="1">
        <v>0.01</v>
      </c>
      <c r="E72" s="71">
        <f aca="true" t="shared" si="7" ref="E72:E135">(F72+G72+H72+I72+J72+K72+L72+M72)/8</f>
        <v>0.0075</v>
      </c>
      <c r="F72" s="69"/>
      <c r="G72" s="36"/>
      <c r="H72" s="36"/>
      <c r="I72" s="36"/>
      <c r="J72" s="36"/>
      <c r="K72" s="22"/>
      <c r="L72" s="55">
        <v>0.02</v>
      </c>
      <c r="M72" s="55">
        <v>0.04</v>
      </c>
      <c r="N72" s="22">
        <f aca="true" t="shared" si="8" ref="N72:N105">O72*10/O$4</f>
        <v>0</v>
      </c>
      <c r="O72" s="63">
        <f t="shared" si="5"/>
        <v>0</v>
      </c>
      <c r="P72" s="65">
        <f t="shared" si="6"/>
        <v>0</v>
      </c>
      <c r="Q72" s="30"/>
      <c r="R72" s="6"/>
      <c r="S72" s="6"/>
      <c r="T72" s="6"/>
      <c r="U72" s="6"/>
      <c r="V72" s="37"/>
      <c r="W72" s="37"/>
      <c r="X72" s="37"/>
      <c r="Y72" s="37"/>
      <c r="Z72" s="37"/>
    </row>
    <row r="73" spans="1:50" ht="12.75">
      <c r="A73" s="1" t="s">
        <v>118</v>
      </c>
      <c r="B73" s="1">
        <v>0.01</v>
      </c>
      <c r="C73" s="1">
        <v>0.01</v>
      </c>
      <c r="D73" s="1">
        <v>0.03</v>
      </c>
      <c r="E73" s="71">
        <f t="shared" si="7"/>
        <v>0.0525</v>
      </c>
      <c r="F73" s="69">
        <v>0.05</v>
      </c>
      <c r="G73" s="36">
        <v>0.06</v>
      </c>
      <c r="H73" s="36"/>
      <c r="I73" s="36"/>
      <c r="J73" s="36">
        <v>0.25</v>
      </c>
      <c r="K73" s="22">
        <v>0.02</v>
      </c>
      <c r="L73" s="22">
        <v>0</v>
      </c>
      <c r="M73" s="22">
        <v>0.04</v>
      </c>
      <c r="N73" s="22">
        <f t="shared" si="8"/>
        <v>0.07618080243778567</v>
      </c>
      <c r="O73" s="63">
        <f t="shared" si="5"/>
        <v>3</v>
      </c>
      <c r="P73" s="65">
        <f t="shared" si="6"/>
        <v>3</v>
      </c>
      <c r="Q73" s="30"/>
      <c r="R73" s="6"/>
      <c r="S73" s="6"/>
      <c r="T73" s="6"/>
      <c r="U73" s="6"/>
      <c r="V73" s="37">
        <v>1</v>
      </c>
      <c r="W73" s="37"/>
      <c r="X73" s="37"/>
      <c r="Y73" s="37"/>
      <c r="Z73" s="37"/>
      <c r="AP73">
        <v>1</v>
      </c>
      <c r="AX73" s="5">
        <v>1</v>
      </c>
    </row>
    <row r="74" spans="1:50" ht="12.75">
      <c r="A74" s="1" t="s">
        <v>119</v>
      </c>
      <c r="B74" s="1">
        <v>0.01</v>
      </c>
      <c r="D74" s="1">
        <v>0.03</v>
      </c>
      <c r="E74" s="71">
        <f t="shared" si="7"/>
        <v>0.00875</v>
      </c>
      <c r="F74" s="69"/>
      <c r="G74" s="36"/>
      <c r="H74" s="36">
        <v>0.05</v>
      </c>
      <c r="I74" s="36"/>
      <c r="J74" s="36"/>
      <c r="K74" s="22"/>
      <c r="L74" s="55">
        <v>0.02</v>
      </c>
      <c r="M74" s="55"/>
      <c r="N74" s="22">
        <f t="shared" si="8"/>
        <v>0.05078720162519045</v>
      </c>
      <c r="O74" s="63">
        <f t="shared" si="5"/>
        <v>2</v>
      </c>
      <c r="P74" s="65">
        <f t="shared" si="6"/>
        <v>2</v>
      </c>
      <c r="Q74" s="30"/>
      <c r="R74" s="6"/>
      <c r="S74" s="6"/>
      <c r="T74" s="6"/>
      <c r="U74" s="6"/>
      <c r="V74" s="37"/>
      <c r="W74" s="37"/>
      <c r="X74" s="37"/>
      <c r="Y74" s="37"/>
      <c r="Z74" s="37"/>
      <c r="AT74">
        <v>1</v>
      </c>
      <c r="AX74" s="5">
        <v>1</v>
      </c>
    </row>
    <row r="75" spans="1:26" ht="12.75">
      <c r="A75" s="1" t="s">
        <v>120</v>
      </c>
      <c r="E75" s="71">
        <f t="shared" si="7"/>
        <v>0.00625</v>
      </c>
      <c r="F75" s="69"/>
      <c r="G75" s="36">
        <v>0.03</v>
      </c>
      <c r="H75" s="36"/>
      <c r="I75" s="36"/>
      <c r="J75" s="36"/>
      <c r="K75" s="22"/>
      <c r="L75"/>
      <c r="M75" s="3">
        <v>0.02</v>
      </c>
      <c r="N75" s="22">
        <f t="shared" si="8"/>
        <v>0</v>
      </c>
      <c r="O75" s="63">
        <f t="shared" si="5"/>
        <v>0</v>
      </c>
      <c r="P75" s="65">
        <f t="shared" si="6"/>
        <v>0</v>
      </c>
      <c r="Q75" s="30"/>
      <c r="R75" s="6"/>
      <c r="S75" s="6"/>
      <c r="T75" s="6"/>
      <c r="U75" s="6"/>
      <c r="V75" s="37"/>
      <c r="W75" s="37"/>
      <c r="X75" s="37"/>
      <c r="Y75" s="37"/>
      <c r="Z75" s="37"/>
    </row>
    <row r="76" spans="1:53" ht="12.75">
      <c r="A76" s="1" t="s">
        <v>121</v>
      </c>
      <c r="B76" s="1">
        <v>0.29</v>
      </c>
      <c r="C76" s="52">
        <v>0.4</v>
      </c>
      <c r="D76" s="1">
        <v>0.58</v>
      </c>
      <c r="E76" s="71">
        <f t="shared" si="7"/>
        <v>0.42624999999999996</v>
      </c>
      <c r="F76" s="69">
        <v>0.26</v>
      </c>
      <c r="G76" s="36">
        <v>0.32</v>
      </c>
      <c r="H76" s="36">
        <v>0.36</v>
      </c>
      <c r="I76" s="36">
        <v>0.75</v>
      </c>
      <c r="J76" s="36">
        <v>0.31</v>
      </c>
      <c r="K76" s="22">
        <v>0.32</v>
      </c>
      <c r="L76" s="22">
        <v>0.44</v>
      </c>
      <c r="M76" s="22">
        <v>0.65</v>
      </c>
      <c r="N76" s="22">
        <f t="shared" si="8"/>
        <v>0.8125952260030472</v>
      </c>
      <c r="O76" s="63">
        <f t="shared" si="5"/>
        <v>32</v>
      </c>
      <c r="P76" s="65">
        <f t="shared" si="6"/>
        <v>18</v>
      </c>
      <c r="Q76" s="30"/>
      <c r="R76" s="6">
        <v>2</v>
      </c>
      <c r="S76" s="6"/>
      <c r="T76" s="6">
        <v>1</v>
      </c>
      <c r="U76" s="6">
        <v>2</v>
      </c>
      <c r="V76" s="37">
        <v>1</v>
      </c>
      <c r="W76" s="37"/>
      <c r="X76" s="37">
        <v>1</v>
      </c>
      <c r="Y76" s="37"/>
      <c r="Z76" s="37">
        <v>1</v>
      </c>
      <c r="AE76">
        <v>3</v>
      </c>
      <c r="AK76">
        <v>2</v>
      </c>
      <c r="AN76">
        <v>4</v>
      </c>
      <c r="AP76">
        <v>3</v>
      </c>
      <c r="AR76">
        <v>3</v>
      </c>
      <c r="AS76">
        <v>1</v>
      </c>
      <c r="AT76">
        <v>1</v>
      </c>
      <c r="AV76">
        <v>2</v>
      </c>
      <c r="AX76" s="5">
        <v>2</v>
      </c>
      <c r="AY76">
        <v>1</v>
      </c>
      <c r="AZ76">
        <v>1</v>
      </c>
      <c r="BA76">
        <v>1</v>
      </c>
    </row>
    <row r="77" spans="1:52" ht="12.75">
      <c r="A77" s="1" t="s">
        <v>122</v>
      </c>
      <c r="B77" s="1">
        <v>0.38</v>
      </c>
      <c r="C77" s="1">
        <v>0.31</v>
      </c>
      <c r="D77" s="1">
        <v>0.45</v>
      </c>
      <c r="E77" s="71">
        <f t="shared" si="7"/>
        <v>0.6187500000000001</v>
      </c>
      <c r="F77" s="69">
        <v>0.5</v>
      </c>
      <c r="G77" s="36">
        <v>0.6</v>
      </c>
      <c r="H77" s="36">
        <v>0.66</v>
      </c>
      <c r="I77" s="36">
        <v>0.79</v>
      </c>
      <c r="J77" s="36">
        <v>0.55</v>
      </c>
      <c r="K77" s="22">
        <v>0.47</v>
      </c>
      <c r="L77" s="22">
        <v>0.56</v>
      </c>
      <c r="M77" s="22">
        <v>0.82</v>
      </c>
      <c r="N77" s="22">
        <f t="shared" si="8"/>
        <v>0.8887760284408329</v>
      </c>
      <c r="O77" s="63">
        <f t="shared" si="5"/>
        <v>35</v>
      </c>
      <c r="P77" s="65">
        <f t="shared" si="6"/>
        <v>19</v>
      </c>
      <c r="Q77" s="30">
        <v>2</v>
      </c>
      <c r="R77" s="6">
        <v>1</v>
      </c>
      <c r="S77" s="6"/>
      <c r="T77" s="6">
        <v>1</v>
      </c>
      <c r="U77" s="6">
        <v>2</v>
      </c>
      <c r="V77" s="37"/>
      <c r="W77" s="37"/>
      <c r="X77" s="37"/>
      <c r="Y77" s="37"/>
      <c r="Z77" s="37"/>
      <c r="AA77">
        <v>1</v>
      </c>
      <c r="AD77">
        <v>1</v>
      </c>
      <c r="AE77">
        <v>4</v>
      </c>
      <c r="AG77" s="6">
        <v>3</v>
      </c>
      <c r="AM77">
        <v>2</v>
      </c>
      <c r="AN77">
        <v>5</v>
      </c>
      <c r="AO77">
        <v>2</v>
      </c>
      <c r="AP77">
        <v>1</v>
      </c>
      <c r="AR77">
        <v>2</v>
      </c>
      <c r="AS77">
        <v>1</v>
      </c>
      <c r="AT77">
        <v>1</v>
      </c>
      <c r="AW77" s="5">
        <v>1</v>
      </c>
      <c r="AX77" s="5">
        <v>1</v>
      </c>
      <c r="AY77">
        <v>2</v>
      </c>
      <c r="AZ77">
        <v>2</v>
      </c>
    </row>
    <row r="78" spans="1:26" ht="12.75">
      <c r="A78" s="1" t="s">
        <v>255</v>
      </c>
      <c r="E78" s="71">
        <f t="shared" si="7"/>
        <v>0</v>
      </c>
      <c r="F78" s="69"/>
      <c r="G78" s="36"/>
      <c r="H78" s="36"/>
      <c r="I78" s="36"/>
      <c r="J78" s="36"/>
      <c r="K78" s="22"/>
      <c r="L78" s="22"/>
      <c r="M78" s="22"/>
      <c r="N78" s="22">
        <f>O78*10/O$4</f>
        <v>0.025393600812595226</v>
      </c>
      <c r="O78" s="63">
        <f>SUM(Q78:BB78)</f>
        <v>1</v>
      </c>
      <c r="P78" s="65">
        <f>COUNTA(Q78:BB78)</f>
        <v>1</v>
      </c>
      <c r="Q78" s="30"/>
      <c r="R78" s="6"/>
      <c r="S78" s="6"/>
      <c r="T78" s="6"/>
      <c r="U78" s="6">
        <v>1</v>
      </c>
      <c r="V78" s="37"/>
      <c r="W78" s="37"/>
      <c r="X78" s="37"/>
      <c r="Y78" s="37"/>
      <c r="Z78" s="37"/>
    </row>
    <row r="79" spans="1:54" ht="12.75">
      <c r="A79" s="1" t="s">
        <v>123</v>
      </c>
      <c r="B79" s="1">
        <v>3.25</v>
      </c>
      <c r="C79" s="1">
        <v>1.92</v>
      </c>
      <c r="D79" s="1">
        <v>2.86</v>
      </c>
      <c r="E79" s="71">
        <f t="shared" si="7"/>
        <v>3.94125</v>
      </c>
      <c r="F79" s="69">
        <v>1.65</v>
      </c>
      <c r="G79" s="36">
        <v>2.56</v>
      </c>
      <c r="H79" s="36">
        <v>2.43</v>
      </c>
      <c r="I79" s="36">
        <v>4.33</v>
      </c>
      <c r="J79" s="36">
        <v>3.46</v>
      </c>
      <c r="K79" s="22">
        <v>9.66</v>
      </c>
      <c r="L79" s="22">
        <v>2.93</v>
      </c>
      <c r="M79" s="22">
        <v>4.51</v>
      </c>
      <c r="N79" s="22">
        <f t="shared" si="8"/>
        <v>6.145251396648044</v>
      </c>
      <c r="O79" s="63">
        <f t="shared" si="5"/>
        <v>242</v>
      </c>
      <c r="P79" s="65">
        <f t="shared" si="6"/>
        <v>36</v>
      </c>
      <c r="Q79" s="30">
        <v>2</v>
      </c>
      <c r="R79" s="6">
        <v>13</v>
      </c>
      <c r="S79" s="6">
        <v>1</v>
      </c>
      <c r="T79" s="6">
        <v>2</v>
      </c>
      <c r="U79" s="6">
        <v>12</v>
      </c>
      <c r="V79" s="37">
        <v>2</v>
      </c>
      <c r="W79" s="37">
        <v>5</v>
      </c>
      <c r="X79" s="37">
        <v>11</v>
      </c>
      <c r="Y79" s="37">
        <v>3</v>
      </c>
      <c r="Z79" s="37">
        <v>4</v>
      </c>
      <c r="AA79" s="35">
        <v>6</v>
      </c>
      <c r="AB79" s="35">
        <v>8</v>
      </c>
      <c r="AC79" s="35">
        <v>3</v>
      </c>
      <c r="AD79" s="35">
        <v>7</v>
      </c>
      <c r="AE79" s="35">
        <v>11</v>
      </c>
      <c r="AF79" s="35">
        <v>7</v>
      </c>
      <c r="AG79" s="35">
        <v>8</v>
      </c>
      <c r="AH79" s="35">
        <v>2</v>
      </c>
      <c r="AI79">
        <v>10</v>
      </c>
      <c r="AJ79" s="35">
        <v>1</v>
      </c>
      <c r="AK79" s="35">
        <v>12</v>
      </c>
      <c r="AM79">
        <v>10</v>
      </c>
      <c r="AN79">
        <v>13</v>
      </c>
      <c r="AO79">
        <v>8</v>
      </c>
      <c r="AP79">
        <v>8</v>
      </c>
      <c r="AR79">
        <v>4</v>
      </c>
      <c r="AS79">
        <v>9</v>
      </c>
      <c r="AT79">
        <v>1</v>
      </c>
      <c r="AU79">
        <v>1</v>
      </c>
      <c r="AV79">
        <v>6</v>
      </c>
      <c r="AW79" s="5">
        <v>2</v>
      </c>
      <c r="AX79" s="5">
        <v>19</v>
      </c>
      <c r="AY79" s="5">
        <v>14</v>
      </c>
      <c r="AZ79" s="5">
        <v>13</v>
      </c>
      <c r="BA79" s="5">
        <v>2</v>
      </c>
      <c r="BB79">
        <v>2</v>
      </c>
    </row>
    <row r="80" spans="1:53" ht="12.75">
      <c r="A80" s="1" t="s">
        <v>124</v>
      </c>
      <c r="B80" s="1">
        <v>0.01</v>
      </c>
      <c r="C80" s="1">
        <v>0.03</v>
      </c>
      <c r="D80" s="1">
        <v>0.06</v>
      </c>
      <c r="E80" s="71">
        <f t="shared" si="7"/>
        <v>0.07625</v>
      </c>
      <c r="F80" s="69">
        <v>0.05</v>
      </c>
      <c r="G80" s="36">
        <v>0.03</v>
      </c>
      <c r="H80" s="36">
        <v>0.08</v>
      </c>
      <c r="I80" s="36">
        <v>0.05</v>
      </c>
      <c r="J80" s="36">
        <v>0.02</v>
      </c>
      <c r="K80" s="22">
        <v>0.11</v>
      </c>
      <c r="L80" s="22">
        <v>0.06</v>
      </c>
      <c r="M80" s="22">
        <v>0.21</v>
      </c>
      <c r="N80" s="22">
        <f t="shared" si="8"/>
        <v>0.15236160487557135</v>
      </c>
      <c r="O80" s="63">
        <f t="shared" si="5"/>
        <v>6</v>
      </c>
      <c r="P80" s="65">
        <f t="shared" si="6"/>
        <v>4</v>
      </c>
      <c r="Q80" s="30"/>
      <c r="R80" s="6"/>
      <c r="S80" s="6"/>
      <c r="T80" s="6">
        <v>1</v>
      </c>
      <c r="U80" s="6"/>
      <c r="V80" s="37"/>
      <c r="W80" s="37"/>
      <c r="X80" s="37"/>
      <c r="Y80" s="37"/>
      <c r="Z80" s="37"/>
      <c r="AO80">
        <v>1</v>
      </c>
      <c r="AP80">
        <v>1</v>
      </c>
      <c r="AY80" s="5">
        <v>3</v>
      </c>
      <c r="AZ80" s="5"/>
      <c r="BA80" s="5"/>
    </row>
    <row r="81" spans="1:26" ht="12.75">
      <c r="A81" s="1" t="s">
        <v>125</v>
      </c>
      <c r="B81" s="1">
        <v>0.05</v>
      </c>
      <c r="C81" s="1">
        <v>0.02</v>
      </c>
      <c r="D81" s="1">
        <v>0.03</v>
      </c>
      <c r="E81" s="71">
        <f t="shared" si="7"/>
        <v>0.037500000000000006</v>
      </c>
      <c r="F81" s="69">
        <v>0.03</v>
      </c>
      <c r="G81" s="36"/>
      <c r="H81" s="36"/>
      <c r="I81" s="36"/>
      <c r="J81" s="36">
        <v>0.13</v>
      </c>
      <c r="K81" s="22">
        <v>0.14</v>
      </c>
      <c r="L81"/>
      <c r="N81" s="22">
        <f t="shared" si="8"/>
        <v>0</v>
      </c>
      <c r="O81" s="63">
        <f t="shared" si="5"/>
        <v>0</v>
      </c>
      <c r="P81" s="65">
        <f t="shared" si="6"/>
        <v>0</v>
      </c>
      <c r="Q81" s="30"/>
      <c r="R81" s="6"/>
      <c r="S81" s="6"/>
      <c r="T81" s="6"/>
      <c r="U81" s="6"/>
      <c r="V81" s="37"/>
      <c r="W81" s="37"/>
      <c r="X81" s="37"/>
      <c r="Y81" s="37"/>
      <c r="Z81" s="37"/>
    </row>
    <row r="82" spans="1:40" ht="12.75">
      <c r="A82" s="1" t="s">
        <v>126</v>
      </c>
      <c r="E82" s="71">
        <f t="shared" si="7"/>
        <v>0.00625</v>
      </c>
      <c r="F82" s="69">
        <v>0.03</v>
      </c>
      <c r="G82" s="36"/>
      <c r="H82" s="36"/>
      <c r="I82" s="36"/>
      <c r="J82" s="36"/>
      <c r="K82" s="22">
        <v>0.02</v>
      </c>
      <c r="L82"/>
      <c r="N82" s="22">
        <f t="shared" si="8"/>
        <v>0.05078720162519045</v>
      </c>
      <c r="O82" s="63">
        <f t="shared" si="5"/>
        <v>2</v>
      </c>
      <c r="P82" s="65">
        <f t="shared" si="6"/>
        <v>1</v>
      </c>
      <c r="Q82" s="30"/>
      <c r="R82" s="6"/>
      <c r="S82" s="6"/>
      <c r="T82" s="6"/>
      <c r="U82" s="6"/>
      <c r="V82" s="37"/>
      <c r="W82" s="37"/>
      <c r="X82" s="37"/>
      <c r="Y82" s="37"/>
      <c r="Z82" s="37"/>
      <c r="AN82">
        <v>2</v>
      </c>
    </row>
    <row r="83" spans="1:26" ht="12.75">
      <c r="A83" s="1" t="s">
        <v>127</v>
      </c>
      <c r="B83" s="1">
        <v>0.15</v>
      </c>
      <c r="C83" s="1">
        <v>0.15</v>
      </c>
      <c r="D83" s="1">
        <v>0.08</v>
      </c>
      <c r="E83" s="71">
        <f t="shared" si="7"/>
        <v>0.16375</v>
      </c>
      <c r="F83" s="69">
        <v>0.08</v>
      </c>
      <c r="G83" s="36">
        <v>0.06</v>
      </c>
      <c r="H83" s="36">
        <v>0.11</v>
      </c>
      <c r="I83" s="36">
        <v>0.31</v>
      </c>
      <c r="J83" s="36">
        <v>0.42</v>
      </c>
      <c r="K83" s="22">
        <v>0.05</v>
      </c>
      <c r="L83" s="22">
        <v>0.06</v>
      </c>
      <c r="M83" s="22">
        <v>0.22</v>
      </c>
      <c r="N83" s="22">
        <f t="shared" si="8"/>
        <v>0</v>
      </c>
      <c r="O83" s="63">
        <f t="shared" si="5"/>
        <v>0</v>
      </c>
      <c r="P83" s="65">
        <f t="shared" si="6"/>
        <v>0</v>
      </c>
      <c r="Q83" s="30"/>
      <c r="R83" s="6"/>
      <c r="S83" s="6"/>
      <c r="T83" s="6"/>
      <c r="U83" s="6"/>
      <c r="V83" s="37"/>
      <c r="W83" s="37"/>
      <c r="X83" s="37"/>
      <c r="Y83" s="37"/>
      <c r="Z83" s="37"/>
    </row>
    <row r="84" spans="1:31" ht="12.75">
      <c r="A84" s="1" t="s">
        <v>128</v>
      </c>
      <c r="B84" s="1">
        <v>0.19</v>
      </c>
      <c r="C84" s="1">
        <v>0.09</v>
      </c>
      <c r="D84" s="1">
        <v>0.2</v>
      </c>
      <c r="E84" s="71">
        <f t="shared" si="7"/>
        <v>0.08125</v>
      </c>
      <c r="F84" s="69">
        <v>0.03</v>
      </c>
      <c r="G84" s="36">
        <v>0.06</v>
      </c>
      <c r="H84" s="36">
        <v>0.05</v>
      </c>
      <c r="I84" s="36">
        <v>0.07</v>
      </c>
      <c r="J84" s="36">
        <v>0.19</v>
      </c>
      <c r="K84" s="22"/>
      <c r="L84" s="22">
        <v>0.21</v>
      </c>
      <c r="M84" s="22">
        <v>0.04</v>
      </c>
      <c r="N84" s="22">
        <f t="shared" si="8"/>
        <v>0.025393600812595226</v>
      </c>
      <c r="O84" s="63">
        <f t="shared" si="5"/>
        <v>1</v>
      </c>
      <c r="P84" s="65">
        <f t="shared" si="6"/>
        <v>1</v>
      </c>
      <c r="Q84" s="30"/>
      <c r="R84" s="6"/>
      <c r="S84" s="6"/>
      <c r="T84" s="6"/>
      <c r="U84" s="6"/>
      <c r="V84" s="37"/>
      <c r="W84" s="37"/>
      <c r="X84" s="37"/>
      <c r="Y84" s="37"/>
      <c r="Z84" s="37"/>
      <c r="AE84">
        <v>1</v>
      </c>
    </row>
    <row r="85" spans="1:51" ht="12.75">
      <c r="A85" s="1" t="s">
        <v>129</v>
      </c>
      <c r="E85" s="71">
        <f t="shared" si="7"/>
        <v>0.045000000000000005</v>
      </c>
      <c r="F85" s="69"/>
      <c r="G85" s="36"/>
      <c r="H85" s="36">
        <v>0.19</v>
      </c>
      <c r="I85" s="36"/>
      <c r="J85" s="36">
        <v>0.08</v>
      </c>
      <c r="K85" s="22">
        <v>0.07</v>
      </c>
      <c r="L85"/>
      <c r="M85" s="3">
        <v>0.02</v>
      </c>
      <c r="N85" s="22">
        <f t="shared" si="8"/>
        <v>0.025393600812595226</v>
      </c>
      <c r="O85" s="63">
        <f t="shared" si="5"/>
        <v>1</v>
      </c>
      <c r="P85" s="65">
        <f t="shared" si="6"/>
        <v>1</v>
      </c>
      <c r="Q85" s="30"/>
      <c r="R85" s="6"/>
      <c r="S85" s="6"/>
      <c r="T85" s="6"/>
      <c r="U85" s="6"/>
      <c r="V85" s="37"/>
      <c r="W85" s="37"/>
      <c r="X85" s="37"/>
      <c r="Y85" s="37"/>
      <c r="Z85" s="37"/>
      <c r="AY85">
        <v>1</v>
      </c>
    </row>
    <row r="86" spans="1:53" ht="12.75">
      <c r="A86" s="1" t="s">
        <v>130</v>
      </c>
      <c r="B86" s="52">
        <v>7.6</v>
      </c>
      <c r="C86" s="1">
        <v>5.09</v>
      </c>
      <c r="D86" s="1">
        <v>11.42</v>
      </c>
      <c r="E86" s="71">
        <f t="shared" si="7"/>
        <v>11.78375</v>
      </c>
      <c r="F86" s="69">
        <v>1.57</v>
      </c>
      <c r="G86" s="36">
        <v>18.1</v>
      </c>
      <c r="H86" s="36">
        <v>0.52</v>
      </c>
      <c r="I86" s="36">
        <v>25.31</v>
      </c>
      <c r="J86" s="36">
        <v>9.16</v>
      </c>
      <c r="K86" s="22">
        <v>3.3</v>
      </c>
      <c r="L86" s="22">
        <v>19.67</v>
      </c>
      <c r="M86" s="22">
        <v>16.64</v>
      </c>
      <c r="N86" s="22">
        <f t="shared" si="8"/>
        <v>4.113763331640427</v>
      </c>
      <c r="O86" s="63">
        <f t="shared" si="5"/>
        <v>162</v>
      </c>
      <c r="P86" s="65">
        <f t="shared" si="6"/>
        <v>16</v>
      </c>
      <c r="Q86" s="30">
        <v>5</v>
      </c>
      <c r="R86" s="6"/>
      <c r="S86" s="6"/>
      <c r="T86" s="6"/>
      <c r="U86" s="6">
        <v>2</v>
      </c>
      <c r="V86" s="37"/>
      <c r="W86" s="37"/>
      <c r="X86" s="37"/>
      <c r="Y86" s="37">
        <v>4</v>
      </c>
      <c r="Z86" s="37"/>
      <c r="AD86">
        <v>18</v>
      </c>
      <c r="AE86">
        <v>1</v>
      </c>
      <c r="AH86">
        <v>15</v>
      </c>
      <c r="AJ86">
        <v>25</v>
      </c>
      <c r="AK86">
        <v>5</v>
      </c>
      <c r="AL86">
        <v>4</v>
      </c>
      <c r="AN86">
        <v>1</v>
      </c>
      <c r="AO86">
        <v>14</v>
      </c>
      <c r="AS86">
        <v>1</v>
      </c>
      <c r="AV86">
        <v>16</v>
      </c>
      <c r="AW86" s="5">
        <v>33</v>
      </c>
      <c r="AY86">
        <v>1</v>
      </c>
      <c r="BA86">
        <v>17</v>
      </c>
    </row>
    <row r="87" spans="1:26" ht="12.75">
      <c r="A87" s="1" t="s">
        <v>131</v>
      </c>
      <c r="B87" s="1">
        <v>0.08</v>
      </c>
      <c r="C87" s="52">
        <v>0.1</v>
      </c>
      <c r="D87" s="1">
        <v>0.08</v>
      </c>
      <c r="E87" s="71">
        <f t="shared" si="7"/>
        <v>0.035</v>
      </c>
      <c r="F87" s="69">
        <v>0.03</v>
      </c>
      <c r="G87" s="36"/>
      <c r="H87" s="36">
        <v>0.03</v>
      </c>
      <c r="I87" s="36">
        <v>0.05</v>
      </c>
      <c r="J87" s="36">
        <v>0.02</v>
      </c>
      <c r="K87" s="22">
        <v>0.07</v>
      </c>
      <c r="L87" s="22">
        <v>0.06</v>
      </c>
      <c r="M87" s="22">
        <v>0.02</v>
      </c>
      <c r="N87" s="22">
        <f t="shared" si="8"/>
        <v>0.025393600812595226</v>
      </c>
      <c r="O87" s="63">
        <f t="shared" si="5"/>
        <v>1</v>
      </c>
      <c r="P87" s="65">
        <f t="shared" si="6"/>
        <v>1</v>
      </c>
      <c r="Q87" s="30"/>
      <c r="R87" s="6"/>
      <c r="S87" s="6"/>
      <c r="T87" s="6"/>
      <c r="U87" s="6"/>
      <c r="V87" s="37">
        <v>1</v>
      </c>
      <c r="W87" s="37"/>
      <c r="X87" s="37"/>
      <c r="Y87" s="37"/>
      <c r="Z87" s="37"/>
    </row>
    <row r="88" spans="1:50" ht="12.75">
      <c r="A88" s="1" t="s">
        <v>132</v>
      </c>
      <c r="B88" s="1">
        <v>0.03</v>
      </c>
      <c r="C88" s="1">
        <v>0.03</v>
      </c>
      <c r="D88" s="1">
        <v>0.04</v>
      </c>
      <c r="E88" s="71">
        <f t="shared" si="7"/>
        <v>0.0675</v>
      </c>
      <c r="F88" s="69">
        <v>0.08</v>
      </c>
      <c r="G88" s="36">
        <v>0.19</v>
      </c>
      <c r="H88" s="36">
        <v>0.11</v>
      </c>
      <c r="I88" s="36">
        <v>0.1</v>
      </c>
      <c r="J88" s="36">
        <v>0.02</v>
      </c>
      <c r="K88" s="22"/>
      <c r="L88"/>
      <c r="M88" s="3">
        <v>0.04</v>
      </c>
      <c r="N88" s="22">
        <f t="shared" si="8"/>
        <v>0.07618080243778567</v>
      </c>
      <c r="O88" s="63">
        <f t="shared" si="5"/>
        <v>3</v>
      </c>
      <c r="P88" s="65">
        <f t="shared" si="6"/>
        <v>3</v>
      </c>
      <c r="Q88" s="30"/>
      <c r="R88" s="6"/>
      <c r="S88" s="6"/>
      <c r="T88" s="6"/>
      <c r="U88" s="6"/>
      <c r="V88" s="37"/>
      <c r="W88" s="37"/>
      <c r="X88" s="37"/>
      <c r="Y88" s="37"/>
      <c r="Z88" s="37"/>
      <c r="AD88">
        <v>1</v>
      </c>
      <c r="AG88" s="6">
        <v>1</v>
      </c>
      <c r="AX88" s="5">
        <v>1</v>
      </c>
    </row>
    <row r="89" spans="1:26" ht="12.75">
      <c r="A89" s="1" t="s">
        <v>133</v>
      </c>
      <c r="B89" s="1">
        <v>0.04</v>
      </c>
      <c r="C89" s="1">
        <v>0.05</v>
      </c>
      <c r="D89" s="1">
        <v>0.02</v>
      </c>
      <c r="E89" s="71">
        <f t="shared" si="7"/>
        <v>0.019224045185583648</v>
      </c>
      <c r="F89" s="69"/>
      <c r="G89" s="36">
        <v>0.03</v>
      </c>
      <c r="H89" s="36"/>
      <c r="I89" s="36">
        <v>0.07</v>
      </c>
      <c r="J89" s="36"/>
      <c r="K89" s="22">
        <v>0.05379236148466918</v>
      </c>
      <c r="L89"/>
      <c r="N89" s="22">
        <f t="shared" si="8"/>
        <v>0</v>
      </c>
      <c r="O89" s="63">
        <f t="shared" si="5"/>
        <v>0</v>
      </c>
      <c r="P89" s="65">
        <f t="shared" si="6"/>
        <v>0</v>
      </c>
      <c r="Q89" s="30"/>
      <c r="R89" s="6"/>
      <c r="S89" s="6"/>
      <c r="T89" s="6"/>
      <c r="U89" s="6"/>
      <c r="V89" s="37"/>
      <c r="W89" s="37"/>
      <c r="X89" s="37"/>
      <c r="Y89" s="37"/>
      <c r="Z89" s="37"/>
    </row>
    <row r="90" spans="1:53" ht="12.75">
      <c r="A90" s="1" t="s">
        <v>134</v>
      </c>
      <c r="B90" s="1">
        <v>0.12</v>
      </c>
      <c r="C90" s="1">
        <v>0.07</v>
      </c>
      <c r="D90" s="1">
        <v>0.09</v>
      </c>
      <c r="E90" s="71">
        <f t="shared" si="7"/>
        <v>0.105</v>
      </c>
      <c r="F90" s="69">
        <v>0.05</v>
      </c>
      <c r="G90" s="36">
        <v>0.03</v>
      </c>
      <c r="H90" s="36"/>
      <c r="I90" s="36">
        <v>0.29</v>
      </c>
      <c r="J90" s="36">
        <v>0.13</v>
      </c>
      <c r="K90" s="22"/>
      <c r="L90" s="22">
        <v>0.1</v>
      </c>
      <c r="M90" s="22">
        <v>0.24</v>
      </c>
      <c r="N90" s="22">
        <f t="shared" si="8"/>
        <v>0.17775520568816658</v>
      </c>
      <c r="O90" s="63">
        <f t="shared" si="5"/>
        <v>7</v>
      </c>
      <c r="P90" s="65">
        <f t="shared" si="6"/>
        <v>6</v>
      </c>
      <c r="Q90" s="30">
        <v>2</v>
      </c>
      <c r="R90" s="6"/>
      <c r="S90" s="6"/>
      <c r="T90" s="6">
        <v>1</v>
      </c>
      <c r="U90" s="6"/>
      <c r="V90" s="37"/>
      <c r="W90" s="37"/>
      <c r="X90" s="37"/>
      <c r="Y90" s="37"/>
      <c r="Z90" s="37"/>
      <c r="AX90" s="5">
        <v>1</v>
      </c>
      <c r="AY90">
        <v>1</v>
      </c>
      <c r="AZ90">
        <v>1</v>
      </c>
      <c r="BA90">
        <v>1</v>
      </c>
    </row>
    <row r="91" spans="1:26" ht="12.75">
      <c r="A91" s="1" t="s">
        <v>269</v>
      </c>
      <c r="E91" s="71">
        <f t="shared" si="7"/>
        <v>0.0025</v>
      </c>
      <c r="F91" s="69"/>
      <c r="G91" s="36"/>
      <c r="H91" s="36"/>
      <c r="I91" s="36"/>
      <c r="J91" s="36"/>
      <c r="K91" s="22"/>
      <c r="L91" s="22">
        <v>0.02</v>
      </c>
      <c r="M91" s="22"/>
      <c r="N91" s="22">
        <f>O91*10/O$4</f>
        <v>0</v>
      </c>
      <c r="O91" s="63">
        <f>SUM(Q91:BB91)</f>
        <v>0</v>
      </c>
      <c r="P91" s="65">
        <f>COUNTA(Q91:BB91)</f>
        <v>0</v>
      </c>
      <c r="Q91" s="30"/>
      <c r="R91" s="6"/>
      <c r="S91" s="6"/>
      <c r="T91" s="6"/>
      <c r="U91" s="6"/>
      <c r="V91" s="37"/>
      <c r="W91" s="37"/>
      <c r="X91" s="37"/>
      <c r="Y91" s="37"/>
      <c r="Z91" s="37"/>
    </row>
    <row r="92" spans="1:26" ht="12.75">
      <c r="A92" s="1" t="s">
        <v>135</v>
      </c>
      <c r="E92" s="71">
        <f t="shared" si="7"/>
        <v>0.005</v>
      </c>
      <c r="F92" s="69"/>
      <c r="G92" s="36"/>
      <c r="H92" s="36"/>
      <c r="I92" s="36"/>
      <c r="J92" s="36"/>
      <c r="K92" s="22">
        <v>0.02</v>
      </c>
      <c r="L92"/>
      <c r="M92" s="3">
        <v>0.02</v>
      </c>
      <c r="N92" s="22">
        <f t="shared" si="8"/>
        <v>0</v>
      </c>
      <c r="O92" s="63">
        <f t="shared" si="5"/>
        <v>0</v>
      </c>
      <c r="P92" s="65">
        <f t="shared" si="6"/>
        <v>0</v>
      </c>
      <c r="Q92" s="30"/>
      <c r="R92" s="6"/>
      <c r="S92" s="6"/>
      <c r="T92" s="6"/>
      <c r="U92" s="6"/>
      <c r="V92" s="37"/>
      <c r="W92" s="37"/>
      <c r="X92" s="37"/>
      <c r="Y92" s="37"/>
      <c r="Z92" s="37"/>
    </row>
    <row r="93" spans="1:54" ht="12.75">
      <c r="A93" s="1" t="s">
        <v>136</v>
      </c>
      <c r="B93" s="1">
        <v>2.15</v>
      </c>
      <c r="C93" s="1">
        <v>1.49</v>
      </c>
      <c r="D93" s="52">
        <v>1.8</v>
      </c>
      <c r="E93" s="71">
        <f t="shared" si="7"/>
        <v>3.5374999999999996</v>
      </c>
      <c r="F93" s="69">
        <v>1.05</v>
      </c>
      <c r="G93" s="36">
        <v>4.27</v>
      </c>
      <c r="H93" s="36">
        <v>1.39</v>
      </c>
      <c r="I93" s="36">
        <v>6.63</v>
      </c>
      <c r="J93" s="36">
        <v>1.84</v>
      </c>
      <c r="K93" s="22">
        <v>2.33</v>
      </c>
      <c r="L93" s="22">
        <v>2.66</v>
      </c>
      <c r="M93" s="22">
        <v>8.13</v>
      </c>
      <c r="N93" s="22">
        <f t="shared" si="8"/>
        <v>6.145251396648044</v>
      </c>
      <c r="O93" s="63">
        <f t="shared" si="5"/>
        <v>242</v>
      </c>
      <c r="P93" s="65">
        <f t="shared" si="6"/>
        <v>30</v>
      </c>
      <c r="Q93" s="30">
        <v>1</v>
      </c>
      <c r="R93" s="6">
        <v>13</v>
      </c>
      <c r="S93" s="6"/>
      <c r="T93" s="6">
        <v>4</v>
      </c>
      <c r="U93" s="6">
        <v>2</v>
      </c>
      <c r="V93" s="37"/>
      <c r="W93" s="37">
        <v>5</v>
      </c>
      <c r="X93" s="37">
        <v>35</v>
      </c>
      <c r="Y93" s="37">
        <v>12</v>
      </c>
      <c r="Z93" s="37"/>
      <c r="AB93">
        <v>1</v>
      </c>
      <c r="AC93" s="37"/>
      <c r="AD93" s="37">
        <v>10</v>
      </c>
      <c r="AE93" s="37"/>
      <c r="AF93" s="37">
        <v>3</v>
      </c>
      <c r="AG93" s="37"/>
      <c r="AH93" s="37">
        <v>4</v>
      </c>
      <c r="AI93">
        <v>2</v>
      </c>
      <c r="AJ93" s="37">
        <v>24</v>
      </c>
      <c r="AK93" s="37">
        <v>29</v>
      </c>
      <c r="AL93">
        <v>6</v>
      </c>
      <c r="AM93">
        <v>8</v>
      </c>
      <c r="AN93">
        <v>18</v>
      </c>
      <c r="AO93">
        <v>4</v>
      </c>
      <c r="AP93">
        <v>11</v>
      </c>
      <c r="AQ93">
        <v>1</v>
      </c>
      <c r="AR93">
        <v>1</v>
      </c>
      <c r="AS93">
        <v>3</v>
      </c>
      <c r="AU93">
        <v>1</v>
      </c>
      <c r="AV93">
        <v>13</v>
      </c>
      <c r="AW93" s="5">
        <v>6</v>
      </c>
      <c r="AX93" s="5">
        <v>10</v>
      </c>
      <c r="AY93" s="5">
        <v>5</v>
      </c>
      <c r="AZ93" s="5">
        <v>7</v>
      </c>
      <c r="BA93">
        <v>2</v>
      </c>
      <c r="BB93">
        <v>1</v>
      </c>
    </row>
    <row r="94" spans="1:50" ht="12.75">
      <c r="A94" s="1" t="s">
        <v>137</v>
      </c>
      <c r="B94" s="1">
        <v>59.77</v>
      </c>
      <c r="C94" s="1">
        <v>38.99</v>
      </c>
      <c r="D94" s="1">
        <v>98.82</v>
      </c>
      <c r="E94" s="71">
        <f t="shared" si="7"/>
        <v>69.42625000000001</v>
      </c>
      <c r="F94" s="69">
        <v>3.38</v>
      </c>
      <c r="G94" s="36">
        <v>118.48</v>
      </c>
      <c r="H94" s="36">
        <v>4.23</v>
      </c>
      <c r="I94" s="36">
        <v>222</v>
      </c>
      <c r="J94" s="36">
        <v>31.53</v>
      </c>
      <c r="K94" s="22">
        <v>1.67</v>
      </c>
      <c r="L94" s="22">
        <v>44.67</v>
      </c>
      <c r="M94" s="22">
        <v>129.45</v>
      </c>
      <c r="N94" s="22">
        <f t="shared" si="8"/>
        <v>8.633824276282377</v>
      </c>
      <c r="O94" s="63">
        <f t="shared" si="5"/>
        <v>340</v>
      </c>
      <c r="P94" s="65">
        <f t="shared" si="6"/>
        <v>24</v>
      </c>
      <c r="Q94" s="30"/>
      <c r="R94" s="6">
        <v>18</v>
      </c>
      <c r="S94" s="6"/>
      <c r="T94" s="6">
        <v>1</v>
      </c>
      <c r="U94" s="6">
        <v>8</v>
      </c>
      <c r="V94" s="37"/>
      <c r="W94" s="37">
        <v>13</v>
      </c>
      <c r="X94" s="37">
        <v>7</v>
      </c>
      <c r="Y94" s="37"/>
      <c r="Z94" s="37">
        <v>12</v>
      </c>
      <c r="AA94" s="37">
        <v>4</v>
      </c>
      <c r="AB94" s="37">
        <v>1</v>
      </c>
      <c r="AC94" s="37"/>
      <c r="AD94" s="37">
        <v>2</v>
      </c>
      <c r="AE94" s="37">
        <v>27</v>
      </c>
      <c r="AF94" s="37">
        <v>165</v>
      </c>
      <c r="AG94" s="37">
        <v>1</v>
      </c>
      <c r="AH94" s="37">
        <v>2</v>
      </c>
      <c r="AJ94" s="37">
        <v>1</v>
      </c>
      <c r="AM94">
        <v>5</v>
      </c>
      <c r="AN94">
        <v>15</v>
      </c>
      <c r="AO94">
        <v>10</v>
      </c>
      <c r="AP94">
        <v>25</v>
      </c>
      <c r="AR94">
        <v>10</v>
      </c>
      <c r="AS94">
        <v>4</v>
      </c>
      <c r="AU94">
        <v>1</v>
      </c>
      <c r="AV94">
        <v>3</v>
      </c>
      <c r="AW94" s="5">
        <v>4</v>
      </c>
      <c r="AX94" s="5">
        <v>1</v>
      </c>
    </row>
    <row r="95" spans="1:40" ht="12.75">
      <c r="A95" s="1" t="s">
        <v>138</v>
      </c>
      <c r="B95" s="1">
        <v>0.02</v>
      </c>
      <c r="C95" s="1">
        <v>0.05</v>
      </c>
      <c r="D95" s="1">
        <v>0.03</v>
      </c>
      <c r="E95" s="71">
        <f t="shared" si="7"/>
        <v>0.02875</v>
      </c>
      <c r="F95" s="69">
        <v>0.03</v>
      </c>
      <c r="G95" s="36"/>
      <c r="H95" s="36"/>
      <c r="I95" s="36">
        <v>0.1</v>
      </c>
      <c r="J95" s="36">
        <v>0.04</v>
      </c>
      <c r="K95" s="22"/>
      <c r="L95" s="22">
        <v>0.02</v>
      </c>
      <c r="M95" s="22">
        <v>0.04</v>
      </c>
      <c r="N95" s="22">
        <f t="shared" si="8"/>
        <v>0.025393600812595226</v>
      </c>
      <c r="O95" s="63">
        <f t="shared" si="5"/>
        <v>1</v>
      </c>
      <c r="P95" s="65">
        <f t="shared" si="6"/>
        <v>1</v>
      </c>
      <c r="Q95" s="30"/>
      <c r="R95" s="6"/>
      <c r="S95" s="6"/>
      <c r="T95" s="6"/>
      <c r="U95" s="6"/>
      <c r="V95" s="37"/>
      <c r="W95" s="37"/>
      <c r="X95" s="37"/>
      <c r="Y95" s="37"/>
      <c r="Z95" s="37"/>
      <c r="AN95">
        <v>1</v>
      </c>
    </row>
    <row r="96" spans="1:50" ht="12.75">
      <c r="A96" s="1" t="s">
        <v>139</v>
      </c>
      <c r="B96" s="1">
        <v>1.31</v>
      </c>
      <c r="C96" s="52">
        <v>1.2</v>
      </c>
      <c r="D96" s="1">
        <v>0.74</v>
      </c>
      <c r="E96" s="71">
        <f t="shared" si="7"/>
        <v>0.5175</v>
      </c>
      <c r="F96" s="69">
        <v>0.18</v>
      </c>
      <c r="G96" s="36">
        <v>2.03</v>
      </c>
      <c r="H96" s="36"/>
      <c r="I96" s="36">
        <v>0.6</v>
      </c>
      <c r="J96" s="36">
        <v>0.13</v>
      </c>
      <c r="K96" s="22">
        <v>0.05</v>
      </c>
      <c r="L96" s="22">
        <v>0.68</v>
      </c>
      <c r="M96" s="22">
        <v>0.47</v>
      </c>
      <c r="N96" s="22">
        <f t="shared" si="8"/>
        <v>0.22854240731335704</v>
      </c>
      <c r="O96" s="63">
        <f t="shared" si="5"/>
        <v>9</v>
      </c>
      <c r="P96" s="65">
        <f t="shared" si="6"/>
        <v>7</v>
      </c>
      <c r="Q96" s="30"/>
      <c r="R96" s="6"/>
      <c r="S96" s="6"/>
      <c r="T96" s="6"/>
      <c r="U96" s="6"/>
      <c r="V96" s="37"/>
      <c r="W96" s="37"/>
      <c r="X96" s="37"/>
      <c r="Y96" s="37"/>
      <c r="Z96" s="37"/>
      <c r="AD96">
        <v>1</v>
      </c>
      <c r="AF96" s="6">
        <v>2</v>
      </c>
      <c r="AN96">
        <v>2</v>
      </c>
      <c r="AP96">
        <v>1</v>
      </c>
      <c r="AU96">
        <v>1</v>
      </c>
      <c r="AW96" s="5">
        <v>1</v>
      </c>
      <c r="AX96" s="5">
        <v>1</v>
      </c>
    </row>
    <row r="97" spans="1:26" ht="12.75">
      <c r="A97" s="1" t="s">
        <v>140</v>
      </c>
      <c r="E97" s="71">
        <f t="shared" si="7"/>
        <v>0.028682459276916962</v>
      </c>
      <c r="F97" s="69"/>
      <c r="G97" s="36">
        <v>0.03</v>
      </c>
      <c r="H97" s="36">
        <v>0.03</v>
      </c>
      <c r="I97" s="36">
        <v>0.07</v>
      </c>
      <c r="J97" s="36">
        <v>0.02</v>
      </c>
      <c r="K97" s="22"/>
      <c r="L97" s="22">
        <v>0.07945967421533572</v>
      </c>
      <c r="M97" s="22"/>
      <c r="N97" s="22">
        <f t="shared" si="8"/>
        <v>0</v>
      </c>
      <c r="O97" s="63">
        <f t="shared" si="5"/>
        <v>0</v>
      </c>
      <c r="P97" s="65">
        <f t="shared" si="6"/>
        <v>0</v>
      </c>
      <c r="Q97" s="30"/>
      <c r="R97" s="6"/>
      <c r="S97" s="6"/>
      <c r="T97" s="6"/>
      <c r="U97" s="6"/>
      <c r="V97" s="37"/>
      <c r="W97" s="37"/>
      <c r="X97" s="37"/>
      <c r="Y97" s="37"/>
      <c r="Z97" s="37"/>
    </row>
    <row r="98" spans="1:31" ht="12.75">
      <c r="A98" s="1" t="s">
        <v>141</v>
      </c>
      <c r="E98" s="71">
        <f t="shared" si="7"/>
        <v>0.00375</v>
      </c>
      <c r="F98" s="69">
        <v>0.03</v>
      </c>
      <c r="G98" s="36"/>
      <c r="H98" s="36"/>
      <c r="I98" s="36"/>
      <c r="J98" s="36"/>
      <c r="K98" s="22"/>
      <c r="L98"/>
      <c r="N98" s="22">
        <f t="shared" si="8"/>
        <v>0.025393600812595226</v>
      </c>
      <c r="O98" s="63">
        <f t="shared" si="5"/>
        <v>1</v>
      </c>
      <c r="P98" s="65">
        <f t="shared" si="6"/>
        <v>1</v>
      </c>
      <c r="Q98" s="30"/>
      <c r="R98" s="6"/>
      <c r="S98" s="6"/>
      <c r="T98" s="6"/>
      <c r="U98" s="6"/>
      <c r="V98" s="37"/>
      <c r="W98" s="37"/>
      <c r="X98" s="37"/>
      <c r="Y98" s="37"/>
      <c r="Z98" s="37"/>
      <c r="AE98">
        <v>1</v>
      </c>
    </row>
    <row r="99" spans="1:54" ht="12.75">
      <c r="A99" s="1" t="s">
        <v>142</v>
      </c>
      <c r="B99" s="1">
        <v>10.71</v>
      </c>
      <c r="C99" s="1">
        <v>11.22</v>
      </c>
      <c r="D99" s="1">
        <v>15.14</v>
      </c>
      <c r="E99" s="71">
        <f t="shared" si="7"/>
        <v>8.89875</v>
      </c>
      <c r="F99" s="69">
        <v>10.65</v>
      </c>
      <c r="G99" s="36">
        <v>11.65</v>
      </c>
      <c r="H99" s="36">
        <v>8.42</v>
      </c>
      <c r="I99" s="36">
        <v>7.55</v>
      </c>
      <c r="J99" s="36">
        <v>7.76</v>
      </c>
      <c r="K99" s="22">
        <v>8.89</v>
      </c>
      <c r="L99" s="22">
        <v>9.02</v>
      </c>
      <c r="M99" s="22">
        <v>7.25</v>
      </c>
      <c r="N99" s="22">
        <f t="shared" si="8"/>
        <v>5.1041137633316405</v>
      </c>
      <c r="O99" s="63">
        <f t="shared" si="5"/>
        <v>201</v>
      </c>
      <c r="P99" s="65">
        <f t="shared" si="6"/>
        <v>34</v>
      </c>
      <c r="Q99" s="30">
        <v>5</v>
      </c>
      <c r="R99" s="6">
        <v>4</v>
      </c>
      <c r="S99" s="6">
        <v>3</v>
      </c>
      <c r="T99" s="6">
        <v>20</v>
      </c>
      <c r="U99" s="6">
        <v>4</v>
      </c>
      <c r="V99" s="37">
        <v>6</v>
      </c>
      <c r="W99" s="37">
        <v>13</v>
      </c>
      <c r="X99" s="37">
        <v>3</v>
      </c>
      <c r="Y99" s="37">
        <v>6</v>
      </c>
      <c r="Z99" s="37">
        <v>6</v>
      </c>
      <c r="AA99" s="35">
        <v>2</v>
      </c>
      <c r="AB99" s="35">
        <v>6</v>
      </c>
      <c r="AC99" s="35">
        <v>3</v>
      </c>
      <c r="AD99" s="35">
        <v>3</v>
      </c>
      <c r="AE99" s="35">
        <v>1</v>
      </c>
      <c r="AF99" s="35">
        <v>17</v>
      </c>
      <c r="AG99" s="35">
        <v>3</v>
      </c>
      <c r="AH99" s="35">
        <v>5</v>
      </c>
      <c r="AI99">
        <v>6</v>
      </c>
      <c r="AJ99" s="35">
        <v>5</v>
      </c>
      <c r="AK99" s="35">
        <v>2</v>
      </c>
      <c r="AL99">
        <v>8</v>
      </c>
      <c r="AM99">
        <v>5</v>
      </c>
      <c r="AN99">
        <v>14</v>
      </c>
      <c r="AO99">
        <v>3</v>
      </c>
      <c r="AQ99">
        <v>15</v>
      </c>
      <c r="AR99">
        <v>3</v>
      </c>
      <c r="AS99">
        <v>4</v>
      </c>
      <c r="AU99">
        <v>7</v>
      </c>
      <c r="AW99" s="5">
        <v>2</v>
      </c>
      <c r="AX99" s="5">
        <v>4</v>
      </c>
      <c r="AY99" s="5">
        <v>10</v>
      </c>
      <c r="AZ99" s="5">
        <v>1</v>
      </c>
      <c r="BA99" s="5"/>
      <c r="BB99">
        <v>2</v>
      </c>
    </row>
    <row r="100" spans="1:53" ht="12.75">
      <c r="A100" s="1" t="s">
        <v>143</v>
      </c>
      <c r="E100" s="71">
        <f t="shared" si="7"/>
        <v>0.0025</v>
      </c>
      <c r="F100" s="69"/>
      <c r="G100" s="36"/>
      <c r="H100" s="36"/>
      <c r="I100" s="36"/>
      <c r="J100" s="36"/>
      <c r="K100" s="22"/>
      <c r="L100"/>
      <c r="M100" s="3">
        <v>0.02</v>
      </c>
      <c r="N100" s="22">
        <f t="shared" si="8"/>
        <v>0</v>
      </c>
      <c r="O100" s="63">
        <f t="shared" si="5"/>
        <v>0</v>
      </c>
      <c r="P100" s="65">
        <f t="shared" si="6"/>
        <v>0</v>
      </c>
      <c r="Q100" s="30"/>
      <c r="R100" s="6"/>
      <c r="S100" s="6"/>
      <c r="T100" s="6"/>
      <c r="U100" s="6"/>
      <c r="V100" s="37"/>
      <c r="W100" s="37"/>
      <c r="X100" s="37"/>
      <c r="Y100" s="37"/>
      <c r="Z100" s="37"/>
      <c r="AA100" s="35"/>
      <c r="AB100" s="35"/>
      <c r="AC100" s="35"/>
      <c r="AD100" s="35"/>
      <c r="AE100" s="35"/>
      <c r="AF100" s="35"/>
      <c r="AG100" s="35"/>
      <c r="AH100" s="35"/>
      <c r="AY100" s="5"/>
      <c r="AZ100" s="5"/>
      <c r="BA100" s="5"/>
    </row>
    <row r="101" spans="1:51" ht="12.75">
      <c r="A101" s="1" t="s">
        <v>144</v>
      </c>
      <c r="C101" s="1">
        <v>0.02</v>
      </c>
      <c r="D101" s="1">
        <v>0.17</v>
      </c>
      <c r="E101" s="71">
        <f t="shared" si="7"/>
        <v>0.42375000000000007</v>
      </c>
      <c r="F101" s="69">
        <v>0.16</v>
      </c>
      <c r="G101" s="36"/>
      <c r="H101" s="36">
        <v>0.66</v>
      </c>
      <c r="I101" s="36">
        <v>0.38</v>
      </c>
      <c r="J101" s="36">
        <v>0.67</v>
      </c>
      <c r="K101" s="22">
        <v>0.2</v>
      </c>
      <c r="L101" s="3">
        <v>0.54</v>
      </c>
      <c r="M101" s="3">
        <v>0.78</v>
      </c>
      <c r="N101" s="22">
        <f t="shared" si="8"/>
        <v>0.5332656170644997</v>
      </c>
      <c r="O101" s="63">
        <f t="shared" si="5"/>
        <v>21</v>
      </c>
      <c r="P101" s="65">
        <f t="shared" si="6"/>
        <v>7</v>
      </c>
      <c r="Q101" s="30"/>
      <c r="R101" s="6"/>
      <c r="S101" s="6"/>
      <c r="T101" s="6"/>
      <c r="U101" s="6">
        <v>3</v>
      </c>
      <c r="V101" s="37"/>
      <c r="W101" s="37"/>
      <c r="X101" s="37"/>
      <c r="Y101" s="37"/>
      <c r="Z101" s="37"/>
      <c r="AI101">
        <v>6</v>
      </c>
      <c r="AK101">
        <v>6</v>
      </c>
      <c r="AL101">
        <v>1</v>
      </c>
      <c r="AU101">
        <v>2</v>
      </c>
      <c r="AW101" s="5">
        <v>1</v>
      </c>
      <c r="AY101">
        <v>2</v>
      </c>
    </row>
    <row r="102" spans="1:54" ht="12.75">
      <c r="A102" s="1" t="s">
        <v>145</v>
      </c>
      <c r="B102" s="1">
        <v>4.93</v>
      </c>
      <c r="C102" s="1">
        <v>1.04</v>
      </c>
      <c r="D102" s="52">
        <v>2.7</v>
      </c>
      <c r="E102" s="71">
        <f t="shared" si="7"/>
        <v>4.365000000000001</v>
      </c>
      <c r="F102" s="69">
        <v>1.26</v>
      </c>
      <c r="G102" s="36">
        <v>5.98</v>
      </c>
      <c r="H102" s="36">
        <v>11.75</v>
      </c>
      <c r="I102" s="36">
        <v>0.17</v>
      </c>
      <c r="J102" s="36">
        <v>2.85</v>
      </c>
      <c r="K102" s="22">
        <v>4.99</v>
      </c>
      <c r="L102" s="22">
        <v>6.47</v>
      </c>
      <c r="M102" s="22">
        <v>1.45</v>
      </c>
      <c r="N102" s="22">
        <f t="shared" si="8"/>
        <v>2.6409344845099034</v>
      </c>
      <c r="O102" s="63">
        <f t="shared" si="5"/>
        <v>104</v>
      </c>
      <c r="P102" s="65">
        <f t="shared" si="6"/>
        <v>8</v>
      </c>
      <c r="Q102" s="30">
        <v>7</v>
      </c>
      <c r="R102" s="6"/>
      <c r="S102" s="6"/>
      <c r="T102" s="6"/>
      <c r="U102" s="6"/>
      <c r="V102" s="37">
        <v>10</v>
      </c>
      <c r="W102" s="37"/>
      <c r="X102" s="37"/>
      <c r="Y102" s="37"/>
      <c r="Z102" s="37"/>
      <c r="AA102">
        <v>13</v>
      </c>
      <c r="AC102" s="37"/>
      <c r="AD102" s="37">
        <v>5</v>
      </c>
      <c r="AE102" s="37"/>
      <c r="AF102" s="37"/>
      <c r="AG102" s="37"/>
      <c r="AH102" s="37"/>
      <c r="AI102">
        <v>4</v>
      </c>
      <c r="AK102">
        <v>6</v>
      </c>
      <c r="AN102">
        <v>56</v>
      </c>
      <c r="AY102" s="5"/>
      <c r="AZ102" s="5"/>
      <c r="BA102" s="5"/>
      <c r="BB102">
        <v>3</v>
      </c>
    </row>
    <row r="103" spans="1:54" ht="12.75">
      <c r="A103" s="1" t="s">
        <v>146</v>
      </c>
      <c r="B103" s="1">
        <v>10.39</v>
      </c>
      <c r="C103" s="1">
        <v>11.26</v>
      </c>
      <c r="D103" s="1">
        <v>7.45</v>
      </c>
      <c r="E103" s="71">
        <f t="shared" si="7"/>
        <v>5.463750000000001</v>
      </c>
      <c r="F103" s="69">
        <v>3.82</v>
      </c>
      <c r="G103" s="36">
        <v>4.05</v>
      </c>
      <c r="H103" s="36">
        <v>4.89</v>
      </c>
      <c r="I103" s="36">
        <v>7.09</v>
      </c>
      <c r="J103" s="36">
        <v>6.08</v>
      </c>
      <c r="K103" s="22">
        <v>6.16</v>
      </c>
      <c r="L103" s="22">
        <v>5.48</v>
      </c>
      <c r="M103" s="22">
        <v>6.14</v>
      </c>
      <c r="N103" s="22">
        <f t="shared" si="8"/>
        <v>5.510411376333164</v>
      </c>
      <c r="O103" s="63">
        <f t="shared" si="5"/>
        <v>217</v>
      </c>
      <c r="P103" s="65">
        <f t="shared" si="6"/>
        <v>32</v>
      </c>
      <c r="Q103" s="30">
        <v>3</v>
      </c>
      <c r="R103" s="6">
        <v>4</v>
      </c>
      <c r="S103" s="6">
        <v>1</v>
      </c>
      <c r="T103" s="6">
        <v>17</v>
      </c>
      <c r="U103" s="6">
        <v>15</v>
      </c>
      <c r="V103" s="37">
        <v>15</v>
      </c>
      <c r="W103" s="37">
        <v>7</v>
      </c>
      <c r="X103" s="37">
        <v>1</v>
      </c>
      <c r="Y103" s="37">
        <v>3</v>
      </c>
      <c r="Z103" s="37">
        <v>3</v>
      </c>
      <c r="AA103" s="35">
        <v>3</v>
      </c>
      <c r="AB103" s="35">
        <v>2</v>
      </c>
      <c r="AC103" s="35">
        <v>14</v>
      </c>
      <c r="AD103" s="35">
        <v>2</v>
      </c>
      <c r="AE103" s="35">
        <v>13</v>
      </c>
      <c r="AF103" s="35">
        <v>27</v>
      </c>
      <c r="AG103" s="35">
        <v>7</v>
      </c>
      <c r="AH103" s="35">
        <v>3</v>
      </c>
      <c r="AI103">
        <v>31</v>
      </c>
      <c r="AK103">
        <v>3</v>
      </c>
      <c r="AL103">
        <v>5</v>
      </c>
      <c r="AM103">
        <v>5</v>
      </c>
      <c r="AN103">
        <v>10</v>
      </c>
      <c r="AO103">
        <v>1</v>
      </c>
      <c r="AP103">
        <v>2</v>
      </c>
      <c r="AQ103">
        <v>1</v>
      </c>
      <c r="AR103">
        <v>6</v>
      </c>
      <c r="AT103">
        <v>4</v>
      </c>
      <c r="AV103">
        <v>2</v>
      </c>
      <c r="AX103" s="5">
        <v>3</v>
      </c>
      <c r="AY103" s="5">
        <v>2</v>
      </c>
      <c r="AZ103" s="5"/>
      <c r="BA103" s="5"/>
      <c r="BB103">
        <v>2</v>
      </c>
    </row>
    <row r="104" spans="1:54" ht="12.75">
      <c r="A104" s="1" t="s">
        <v>147</v>
      </c>
      <c r="B104" s="52">
        <v>5.5</v>
      </c>
      <c r="C104" s="1">
        <v>5.66</v>
      </c>
      <c r="D104" s="52">
        <v>4.8</v>
      </c>
      <c r="E104" s="71">
        <f t="shared" si="7"/>
        <v>3.9837500000000006</v>
      </c>
      <c r="F104" s="69">
        <v>3.56</v>
      </c>
      <c r="G104" s="36">
        <v>3.96</v>
      </c>
      <c r="H104" s="36">
        <v>4.07</v>
      </c>
      <c r="I104" s="36">
        <v>3.92</v>
      </c>
      <c r="J104" s="36">
        <v>3.27</v>
      </c>
      <c r="K104" s="22">
        <v>4.67</v>
      </c>
      <c r="L104" s="22">
        <v>4.21</v>
      </c>
      <c r="M104" s="22">
        <v>4.21</v>
      </c>
      <c r="N104" s="22">
        <f t="shared" si="8"/>
        <v>5.535804977145759</v>
      </c>
      <c r="O104" s="63">
        <f t="shared" si="5"/>
        <v>218</v>
      </c>
      <c r="P104" s="65">
        <f t="shared" si="6"/>
        <v>33</v>
      </c>
      <c r="Q104" s="60">
        <v>1</v>
      </c>
      <c r="R104" s="6">
        <v>10</v>
      </c>
      <c r="S104" s="6"/>
      <c r="T104" s="6">
        <v>21</v>
      </c>
      <c r="U104" s="6">
        <v>3</v>
      </c>
      <c r="V104" s="37">
        <v>8</v>
      </c>
      <c r="W104" s="37">
        <v>5</v>
      </c>
      <c r="X104" s="37">
        <v>5</v>
      </c>
      <c r="Y104" s="37">
        <v>3</v>
      </c>
      <c r="Z104" s="37">
        <v>2</v>
      </c>
      <c r="AA104" s="35">
        <v>4</v>
      </c>
      <c r="AB104" s="35">
        <v>10</v>
      </c>
      <c r="AC104" s="35">
        <v>9</v>
      </c>
      <c r="AD104" s="35">
        <v>8</v>
      </c>
      <c r="AE104" s="35">
        <v>9</v>
      </c>
      <c r="AF104" s="35">
        <v>15</v>
      </c>
      <c r="AG104" s="35">
        <v>11</v>
      </c>
      <c r="AH104" s="35">
        <v>4</v>
      </c>
      <c r="AI104">
        <v>9</v>
      </c>
      <c r="AJ104" s="35">
        <v>1</v>
      </c>
      <c r="AK104" s="35">
        <v>2</v>
      </c>
      <c r="AL104">
        <v>5</v>
      </c>
      <c r="AN104">
        <v>19</v>
      </c>
      <c r="AO104">
        <v>4</v>
      </c>
      <c r="AP104">
        <v>7</v>
      </c>
      <c r="AQ104">
        <v>3</v>
      </c>
      <c r="AR104">
        <v>10</v>
      </c>
      <c r="AS104">
        <v>2</v>
      </c>
      <c r="AT104">
        <v>2</v>
      </c>
      <c r="AW104" s="5">
        <v>2</v>
      </c>
      <c r="AX104" s="5">
        <v>2</v>
      </c>
      <c r="AY104" s="5">
        <v>15</v>
      </c>
      <c r="AZ104" s="5">
        <v>2</v>
      </c>
      <c r="BA104" s="5"/>
      <c r="BB104">
        <v>5</v>
      </c>
    </row>
    <row r="105" spans="1:53" ht="12.75">
      <c r="A105" s="1" t="s">
        <v>148</v>
      </c>
      <c r="B105" s="1">
        <v>2.83</v>
      </c>
      <c r="C105" s="1">
        <v>2.15</v>
      </c>
      <c r="D105" s="1">
        <v>3.77</v>
      </c>
      <c r="E105" s="71">
        <f t="shared" si="7"/>
        <v>2.5775</v>
      </c>
      <c r="F105" s="69">
        <v>1.52</v>
      </c>
      <c r="G105" s="36">
        <v>1.9</v>
      </c>
      <c r="H105" s="36">
        <v>1.99</v>
      </c>
      <c r="I105" s="36">
        <v>3.75</v>
      </c>
      <c r="J105" s="36">
        <v>1.72</v>
      </c>
      <c r="K105" s="22">
        <v>3.91</v>
      </c>
      <c r="L105" s="22">
        <v>2.55</v>
      </c>
      <c r="M105" s="22">
        <v>3.28</v>
      </c>
      <c r="N105" s="22">
        <f t="shared" si="8"/>
        <v>3.3011681056373794</v>
      </c>
      <c r="O105" s="63">
        <f t="shared" si="5"/>
        <v>130</v>
      </c>
      <c r="P105" s="65">
        <f t="shared" si="6"/>
        <v>29</v>
      </c>
      <c r="Q105" s="60">
        <v>1</v>
      </c>
      <c r="R105" s="6">
        <v>8</v>
      </c>
      <c r="S105" s="6"/>
      <c r="T105" s="6">
        <v>1</v>
      </c>
      <c r="U105" s="6">
        <v>3</v>
      </c>
      <c r="V105" s="37">
        <v>5</v>
      </c>
      <c r="W105" s="37">
        <v>1</v>
      </c>
      <c r="X105" s="37">
        <v>5</v>
      </c>
      <c r="Y105" s="37">
        <v>8</v>
      </c>
      <c r="Z105" s="37">
        <v>3</v>
      </c>
      <c r="AA105" s="35">
        <v>14</v>
      </c>
      <c r="AB105" s="35">
        <v>7</v>
      </c>
      <c r="AC105" s="35">
        <v>12</v>
      </c>
      <c r="AD105" s="35"/>
      <c r="AE105" s="35">
        <v>7</v>
      </c>
      <c r="AF105" s="35">
        <v>3</v>
      </c>
      <c r="AG105" s="35">
        <v>3</v>
      </c>
      <c r="AH105" s="35">
        <v>1</v>
      </c>
      <c r="AI105">
        <v>8</v>
      </c>
      <c r="AJ105" s="35">
        <v>3</v>
      </c>
      <c r="AK105" s="35">
        <v>4</v>
      </c>
      <c r="AL105">
        <v>5</v>
      </c>
      <c r="AM105">
        <v>3</v>
      </c>
      <c r="AN105">
        <v>3</v>
      </c>
      <c r="AP105">
        <v>2</v>
      </c>
      <c r="AR105">
        <v>1</v>
      </c>
      <c r="AU105">
        <v>1</v>
      </c>
      <c r="AV105">
        <v>2</v>
      </c>
      <c r="AW105" s="5">
        <v>1</v>
      </c>
      <c r="AX105" s="5">
        <v>4</v>
      </c>
      <c r="AY105" s="5">
        <v>11</v>
      </c>
      <c r="AZ105" s="5"/>
      <c r="BA105" s="5"/>
    </row>
    <row r="106" spans="1:54" ht="12.75">
      <c r="A106" s="1" t="s">
        <v>149</v>
      </c>
      <c r="B106" s="52">
        <v>6.1</v>
      </c>
      <c r="C106" s="1">
        <v>10.64</v>
      </c>
      <c r="D106" s="1">
        <v>24.83</v>
      </c>
      <c r="E106" s="71">
        <f t="shared" si="7"/>
        <v>32.31125</v>
      </c>
      <c r="F106" s="69">
        <v>27.64</v>
      </c>
      <c r="G106" s="36">
        <v>26.96</v>
      </c>
      <c r="H106" s="36">
        <v>37.05</v>
      </c>
      <c r="I106" s="36">
        <v>37</v>
      </c>
      <c r="J106" s="36">
        <v>26.75</v>
      </c>
      <c r="K106" s="22">
        <v>28.58</v>
      </c>
      <c r="L106" s="22">
        <v>34</v>
      </c>
      <c r="M106" s="22">
        <v>40.51</v>
      </c>
      <c r="N106" s="22">
        <f aca="true" t="shared" si="9" ref="N106:N137">O106*10/O$4</f>
        <v>51.980700863382424</v>
      </c>
      <c r="O106" s="63">
        <f t="shared" si="5"/>
        <v>2047</v>
      </c>
      <c r="P106" s="65">
        <f t="shared" si="6"/>
        <v>38</v>
      </c>
      <c r="Q106" s="60">
        <v>28</v>
      </c>
      <c r="R106" s="6">
        <v>68</v>
      </c>
      <c r="S106" s="6">
        <v>10</v>
      </c>
      <c r="T106" s="6">
        <v>89</v>
      </c>
      <c r="U106" s="6">
        <v>79</v>
      </c>
      <c r="V106" s="37">
        <v>32</v>
      </c>
      <c r="W106" s="37">
        <v>27</v>
      </c>
      <c r="X106" s="37">
        <v>35</v>
      </c>
      <c r="Y106" s="37">
        <v>60</v>
      </c>
      <c r="Z106" s="37">
        <v>28</v>
      </c>
      <c r="AA106" s="35">
        <v>118</v>
      </c>
      <c r="AB106" s="35">
        <v>57</v>
      </c>
      <c r="AC106" s="35">
        <v>38</v>
      </c>
      <c r="AD106" s="35">
        <v>33</v>
      </c>
      <c r="AE106" s="35">
        <v>35</v>
      </c>
      <c r="AF106" s="35">
        <v>121</v>
      </c>
      <c r="AG106" s="35">
        <v>10</v>
      </c>
      <c r="AH106" s="35">
        <v>29</v>
      </c>
      <c r="AI106">
        <v>63</v>
      </c>
      <c r="AJ106" s="35">
        <v>120</v>
      </c>
      <c r="AK106" s="35">
        <v>156</v>
      </c>
      <c r="AL106">
        <v>118</v>
      </c>
      <c r="AM106">
        <v>45</v>
      </c>
      <c r="AN106">
        <v>93</v>
      </c>
      <c r="AO106">
        <v>23</v>
      </c>
      <c r="AP106">
        <v>62</v>
      </c>
      <c r="AQ106">
        <v>9</v>
      </c>
      <c r="AR106">
        <v>15</v>
      </c>
      <c r="AS106">
        <v>44</v>
      </c>
      <c r="AT106">
        <v>18</v>
      </c>
      <c r="AU106">
        <v>24</v>
      </c>
      <c r="AV106">
        <v>29</v>
      </c>
      <c r="AW106" s="5">
        <v>58</v>
      </c>
      <c r="AX106" s="5">
        <v>98</v>
      </c>
      <c r="AY106" s="5">
        <v>62</v>
      </c>
      <c r="AZ106" s="5">
        <v>110</v>
      </c>
      <c r="BA106" s="5">
        <v>1</v>
      </c>
      <c r="BB106">
        <v>2</v>
      </c>
    </row>
    <row r="107" spans="1:54" ht="12.75">
      <c r="A107" s="1" t="s">
        <v>150</v>
      </c>
      <c r="B107" s="1">
        <v>53.28</v>
      </c>
      <c r="C107" s="1">
        <v>47.74</v>
      </c>
      <c r="D107" s="52">
        <v>58.3</v>
      </c>
      <c r="E107" s="71">
        <f t="shared" si="7"/>
        <v>58.3925</v>
      </c>
      <c r="F107" s="69">
        <v>52.07</v>
      </c>
      <c r="G107" s="36">
        <v>51.99</v>
      </c>
      <c r="H107" s="36">
        <v>51.89</v>
      </c>
      <c r="I107" s="36">
        <v>61.3</v>
      </c>
      <c r="J107" s="36">
        <v>45.24</v>
      </c>
      <c r="K107" s="22">
        <v>50.99</v>
      </c>
      <c r="L107" s="22">
        <v>73.15</v>
      </c>
      <c r="M107" s="22">
        <v>80.51</v>
      </c>
      <c r="N107" s="22">
        <f t="shared" si="9"/>
        <v>93.6769933976638</v>
      </c>
      <c r="O107" s="63">
        <f t="shared" si="5"/>
        <v>3689</v>
      </c>
      <c r="P107" s="65">
        <f t="shared" si="6"/>
        <v>38</v>
      </c>
      <c r="Q107" s="60">
        <v>56</v>
      </c>
      <c r="R107" s="6">
        <v>94</v>
      </c>
      <c r="S107" s="6">
        <v>27</v>
      </c>
      <c r="T107" s="6">
        <v>72</v>
      </c>
      <c r="U107" s="6">
        <v>146</v>
      </c>
      <c r="V107" s="37">
        <v>65</v>
      </c>
      <c r="W107" s="37">
        <v>50</v>
      </c>
      <c r="X107" s="37">
        <v>90</v>
      </c>
      <c r="Y107" s="37">
        <v>130</v>
      </c>
      <c r="Z107" s="37">
        <v>70</v>
      </c>
      <c r="AA107" s="35">
        <v>175</v>
      </c>
      <c r="AB107" s="35">
        <v>150</v>
      </c>
      <c r="AC107" s="35">
        <v>62</v>
      </c>
      <c r="AD107" s="35">
        <v>81</v>
      </c>
      <c r="AE107" s="35">
        <v>46</v>
      </c>
      <c r="AF107" s="35">
        <v>180</v>
      </c>
      <c r="AG107" s="35">
        <v>11</v>
      </c>
      <c r="AH107" s="35">
        <v>121</v>
      </c>
      <c r="AI107">
        <v>42</v>
      </c>
      <c r="AJ107" s="35">
        <v>256</v>
      </c>
      <c r="AK107" s="35">
        <v>186</v>
      </c>
      <c r="AL107">
        <v>238</v>
      </c>
      <c r="AM107">
        <v>163</v>
      </c>
      <c r="AN107">
        <v>278</v>
      </c>
      <c r="AO107">
        <v>76</v>
      </c>
      <c r="AP107">
        <v>68</v>
      </c>
      <c r="AQ107">
        <v>17</v>
      </c>
      <c r="AR107">
        <v>38</v>
      </c>
      <c r="AS107">
        <v>102</v>
      </c>
      <c r="AT107">
        <v>85</v>
      </c>
      <c r="AU107">
        <v>34</v>
      </c>
      <c r="AV107">
        <v>93</v>
      </c>
      <c r="AW107" s="5">
        <v>83</v>
      </c>
      <c r="AX107" s="5">
        <v>77</v>
      </c>
      <c r="AY107" s="5">
        <v>67</v>
      </c>
      <c r="AZ107" s="5">
        <v>96</v>
      </c>
      <c r="BA107" s="5">
        <v>52</v>
      </c>
      <c r="BB107">
        <v>12</v>
      </c>
    </row>
    <row r="108" spans="1:26" ht="12.75">
      <c r="A108" s="1" t="s">
        <v>151</v>
      </c>
      <c r="B108" s="1">
        <v>0.01</v>
      </c>
      <c r="D108" s="1">
        <v>0.08</v>
      </c>
      <c r="E108" s="71">
        <f t="shared" si="7"/>
        <v>0.03</v>
      </c>
      <c r="F108" s="69"/>
      <c r="G108" s="36">
        <v>0.03</v>
      </c>
      <c r="H108" s="36">
        <v>0.11</v>
      </c>
      <c r="I108" s="36">
        <v>0.02</v>
      </c>
      <c r="J108" s="36">
        <v>0.02</v>
      </c>
      <c r="K108" s="22"/>
      <c r="L108"/>
      <c r="M108" s="3">
        <v>0.06</v>
      </c>
      <c r="N108" s="22">
        <f t="shared" si="9"/>
        <v>0</v>
      </c>
      <c r="O108" s="63">
        <f t="shared" si="5"/>
        <v>0</v>
      </c>
      <c r="P108" s="65">
        <f t="shared" si="6"/>
        <v>0</v>
      </c>
      <c r="Q108" s="30"/>
      <c r="R108" s="6"/>
      <c r="S108" s="6"/>
      <c r="T108" s="6"/>
      <c r="U108" s="6"/>
      <c r="V108" s="37"/>
      <c r="W108" s="37"/>
      <c r="X108" s="37"/>
      <c r="Y108" s="37"/>
      <c r="Z108" s="37"/>
    </row>
    <row r="109" spans="1:53" ht="12.75">
      <c r="A109" s="1" t="s">
        <v>152</v>
      </c>
      <c r="B109" s="1">
        <v>2.14</v>
      </c>
      <c r="C109" s="1">
        <v>2.05</v>
      </c>
      <c r="D109" s="1">
        <v>2.04</v>
      </c>
      <c r="E109" s="71">
        <f t="shared" si="7"/>
        <v>2.3275000000000006</v>
      </c>
      <c r="F109" s="69">
        <v>2.23</v>
      </c>
      <c r="G109" s="36">
        <v>2.75</v>
      </c>
      <c r="H109" s="36">
        <v>2.32</v>
      </c>
      <c r="I109" s="36">
        <v>1.85</v>
      </c>
      <c r="J109" s="36">
        <v>1.82</v>
      </c>
      <c r="K109" s="22">
        <v>2.57</v>
      </c>
      <c r="L109" s="22">
        <v>2.84</v>
      </c>
      <c r="M109" s="22">
        <v>2.24</v>
      </c>
      <c r="N109" s="22">
        <f t="shared" si="9"/>
        <v>2.3362112747587607</v>
      </c>
      <c r="O109" s="63">
        <f t="shared" si="5"/>
        <v>92</v>
      </c>
      <c r="P109" s="65">
        <f t="shared" si="6"/>
        <v>27</v>
      </c>
      <c r="Q109" s="60">
        <v>4</v>
      </c>
      <c r="R109" s="6">
        <v>4</v>
      </c>
      <c r="S109" s="6"/>
      <c r="T109" s="6">
        <v>11</v>
      </c>
      <c r="U109" s="6">
        <v>3</v>
      </c>
      <c r="V109" s="37">
        <v>1</v>
      </c>
      <c r="W109" s="37">
        <v>4</v>
      </c>
      <c r="X109" s="37"/>
      <c r="Y109" s="37">
        <v>1</v>
      </c>
      <c r="Z109" s="37">
        <v>1</v>
      </c>
      <c r="AA109" s="35"/>
      <c r="AB109" s="35">
        <v>3</v>
      </c>
      <c r="AC109" s="35">
        <v>3</v>
      </c>
      <c r="AD109" s="35">
        <v>3</v>
      </c>
      <c r="AE109" s="35">
        <v>7</v>
      </c>
      <c r="AF109" s="35">
        <v>6</v>
      </c>
      <c r="AG109" s="35"/>
      <c r="AH109" s="35">
        <v>1</v>
      </c>
      <c r="AI109">
        <v>5</v>
      </c>
      <c r="AJ109" s="35">
        <v>1</v>
      </c>
      <c r="AK109" s="35">
        <v>1</v>
      </c>
      <c r="AL109">
        <v>6</v>
      </c>
      <c r="AN109">
        <v>3</v>
      </c>
      <c r="AO109">
        <v>2</v>
      </c>
      <c r="AP109">
        <v>2</v>
      </c>
      <c r="AQ109">
        <v>1</v>
      </c>
      <c r="AS109">
        <v>2</v>
      </c>
      <c r="AV109">
        <v>1</v>
      </c>
      <c r="AW109" s="5">
        <v>2</v>
      </c>
      <c r="AX109" s="5">
        <v>6</v>
      </c>
      <c r="AY109" s="5">
        <v>8</v>
      </c>
      <c r="AZ109" s="5"/>
      <c r="BA109" s="5"/>
    </row>
    <row r="110" spans="1:50" ht="12.75">
      <c r="A110" s="1" t="s">
        <v>153</v>
      </c>
      <c r="B110" s="1">
        <v>0.19</v>
      </c>
      <c r="C110" s="1">
        <v>0.08</v>
      </c>
      <c r="D110" s="1">
        <v>0.19</v>
      </c>
      <c r="E110" s="71">
        <f t="shared" si="7"/>
        <v>0.22956831629908553</v>
      </c>
      <c r="F110" s="69">
        <v>0.13</v>
      </c>
      <c r="G110" s="36">
        <v>0.22</v>
      </c>
      <c r="H110" s="36">
        <v>0.27</v>
      </c>
      <c r="I110" s="36">
        <v>0.17</v>
      </c>
      <c r="J110" s="36">
        <v>0.25</v>
      </c>
      <c r="K110" s="22">
        <v>0.3765465303926842</v>
      </c>
      <c r="L110" s="22">
        <v>0.21</v>
      </c>
      <c r="M110" s="22">
        <v>0.21</v>
      </c>
      <c r="N110" s="22">
        <f t="shared" si="9"/>
        <v>0.27932960893854747</v>
      </c>
      <c r="O110" s="63">
        <f t="shared" si="5"/>
        <v>11</v>
      </c>
      <c r="P110" s="65">
        <f t="shared" si="6"/>
        <v>8</v>
      </c>
      <c r="Q110" s="60">
        <v>1</v>
      </c>
      <c r="R110" s="6"/>
      <c r="S110" s="6"/>
      <c r="T110" s="6"/>
      <c r="U110" s="6"/>
      <c r="V110" s="37"/>
      <c r="W110" s="37">
        <v>1</v>
      </c>
      <c r="X110" s="37"/>
      <c r="Y110" s="37"/>
      <c r="Z110" s="37"/>
      <c r="AE110" s="35">
        <v>1</v>
      </c>
      <c r="AF110" s="35"/>
      <c r="AG110" s="35"/>
      <c r="AH110" s="35"/>
      <c r="AI110">
        <v>1</v>
      </c>
      <c r="AK110" s="35">
        <v>3</v>
      </c>
      <c r="AU110">
        <v>1</v>
      </c>
      <c r="AW110" s="5">
        <v>1</v>
      </c>
      <c r="AX110" s="5">
        <v>2</v>
      </c>
    </row>
    <row r="111" spans="1:54" ht="12.75">
      <c r="A111" s="1" t="s">
        <v>154</v>
      </c>
      <c r="B111" s="52">
        <v>3.1</v>
      </c>
      <c r="C111" s="1">
        <v>4.59</v>
      </c>
      <c r="D111" s="1">
        <v>4.52</v>
      </c>
      <c r="E111" s="71">
        <f t="shared" si="7"/>
        <v>5.036250000000001</v>
      </c>
      <c r="F111" s="69">
        <v>4.11</v>
      </c>
      <c r="G111" s="36">
        <v>3.01</v>
      </c>
      <c r="H111" s="36">
        <v>5.57</v>
      </c>
      <c r="I111" s="36">
        <v>7.98</v>
      </c>
      <c r="J111" s="36">
        <v>4.86</v>
      </c>
      <c r="K111" s="22">
        <v>5.21</v>
      </c>
      <c r="L111" s="22">
        <v>4.46</v>
      </c>
      <c r="M111" s="22">
        <v>5.09</v>
      </c>
      <c r="N111" s="22">
        <f t="shared" si="9"/>
        <v>4.672422549517521</v>
      </c>
      <c r="O111" s="63">
        <f t="shared" si="5"/>
        <v>184</v>
      </c>
      <c r="P111" s="65">
        <f t="shared" si="6"/>
        <v>33</v>
      </c>
      <c r="Q111" s="60">
        <v>3</v>
      </c>
      <c r="R111" s="6">
        <v>9</v>
      </c>
      <c r="S111" s="6">
        <v>1</v>
      </c>
      <c r="T111" s="6">
        <v>2</v>
      </c>
      <c r="U111" s="6">
        <v>3</v>
      </c>
      <c r="V111" s="37"/>
      <c r="W111" s="37">
        <v>3</v>
      </c>
      <c r="X111" s="37">
        <v>5</v>
      </c>
      <c r="Y111" s="37">
        <v>6</v>
      </c>
      <c r="Z111" s="37">
        <v>3</v>
      </c>
      <c r="AA111" s="35">
        <v>12</v>
      </c>
      <c r="AB111" s="35"/>
      <c r="AC111" s="35">
        <v>5</v>
      </c>
      <c r="AD111" s="35">
        <v>6</v>
      </c>
      <c r="AE111" s="35">
        <v>21</v>
      </c>
      <c r="AF111" s="35">
        <v>14</v>
      </c>
      <c r="AG111" s="35"/>
      <c r="AH111" s="35">
        <v>2</v>
      </c>
      <c r="AI111">
        <v>2</v>
      </c>
      <c r="AJ111" s="35">
        <v>1</v>
      </c>
      <c r="AK111" s="35">
        <v>7</v>
      </c>
      <c r="AL111">
        <v>2</v>
      </c>
      <c r="AM111">
        <v>3</v>
      </c>
      <c r="AN111">
        <v>3</v>
      </c>
      <c r="AO111">
        <v>2</v>
      </c>
      <c r="AP111">
        <v>3</v>
      </c>
      <c r="AR111">
        <v>3</v>
      </c>
      <c r="AS111">
        <v>6</v>
      </c>
      <c r="AT111">
        <v>13</v>
      </c>
      <c r="AU111">
        <v>3</v>
      </c>
      <c r="AV111">
        <v>10</v>
      </c>
      <c r="AW111" s="5">
        <v>2</v>
      </c>
      <c r="AX111" s="5">
        <v>9</v>
      </c>
      <c r="AY111" s="5">
        <v>10</v>
      </c>
      <c r="AZ111" s="5">
        <v>5</v>
      </c>
      <c r="BA111" s="5"/>
      <c r="BB111">
        <v>5</v>
      </c>
    </row>
    <row r="112" spans="1:53" ht="12.75">
      <c r="A112" s="1" t="s">
        <v>155</v>
      </c>
      <c r="B112" s="1">
        <v>9.03</v>
      </c>
      <c r="C112" s="1">
        <v>14.15</v>
      </c>
      <c r="D112" s="1">
        <v>13.38</v>
      </c>
      <c r="E112" s="71">
        <f t="shared" si="7"/>
        <v>10.838750000000001</v>
      </c>
      <c r="F112" s="69">
        <v>12.04</v>
      </c>
      <c r="G112" s="36">
        <v>9.62</v>
      </c>
      <c r="H112" s="36">
        <v>10.63</v>
      </c>
      <c r="I112" s="36">
        <v>10.77</v>
      </c>
      <c r="J112" s="36">
        <v>8.99</v>
      </c>
      <c r="K112" s="22">
        <v>8.98</v>
      </c>
      <c r="L112" s="22">
        <v>11.39</v>
      </c>
      <c r="M112" s="22">
        <v>14.29</v>
      </c>
      <c r="N112" s="22">
        <f t="shared" si="9"/>
        <v>14.956830878618588</v>
      </c>
      <c r="O112" s="63">
        <f t="shared" si="5"/>
        <v>589</v>
      </c>
      <c r="P112" s="65">
        <f t="shared" si="6"/>
        <v>35</v>
      </c>
      <c r="Q112" s="60">
        <v>3</v>
      </c>
      <c r="R112" s="6">
        <v>16</v>
      </c>
      <c r="S112" s="6">
        <v>5</v>
      </c>
      <c r="T112" s="6"/>
      <c r="U112" s="6">
        <v>24</v>
      </c>
      <c r="V112" s="37">
        <v>1</v>
      </c>
      <c r="W112" s="37">
        <v>13</v>
      </c>
      <c r="X112" s="37">
        <v>29</v>
      </c>
      <c r="Y112" s="37">
        <v>23</v>
      </c>
      <c r="Z112" s="37">
        <v>43</v>
      </c>
      <c r="AA112" s="35">
        <v>16</v>
      </c>
      <c r="AB112" s="35">
        <v>27</v>
      </c>
      <c r="AC112" s="35">
        <v>9</v>
      </c>
      <c r="AD112" s="35">
        <v>22</v>
      </c>
      <c r="AE112" s="35">
        <v>7</v>
      </c>
      <c r="AF112" s="35">
        <v>1</v>
      </c>
      <c r="AG112" s="35">
        <v>3</v>
      </c>
      <c r="AH112" s="35">
        <v>4</v>
      </c>
      <c r="AI112">
        <v>4</v>
      </c>
      <c r="AJ112" s="35">
        <v>48</v>
      </c>
      <c r="AK112" s="35">
        <v>49</v>
      </c>
      <c r="AL112">
        <v>23</v>
      </c>
      <c r="AM112">
        <v>38</v>
      </c>
      <c r="AN112">
        <v>17</v>
      </c>
      <c r="AO112">
        <v>17</v>
      </c>
      <c r="AP112">
        <v>24</v>
      </c>
      <c r="AR112">
        <v>11</v>
      </c>
      <c r="AS112">
        <v>27</v>
      </c>
      <c r="AT112">
        <v>10</v>
      </c>
      <c r="AU112">
        <v>5</v>
      </c>
      <c r="AV112">
        <v>35</v>
      </c>
      <c r="AW112" s="5">
        <v>12</v>
      </c>
      <c r="AX112" s="5">
        <v>4</v>
      </c>
      <c r="AY112" s="5">
        <v>1</v>
      </c>
      <c r="AZ112" s="5">
        <v>5</v>
      </c>
      <c r="BA112" s="5">
        <v>13</v>
      </c>
    </row>
    <row r="113" spans="1:26" ht="12.75">
      <c r="A113" s="1" t="s">
        <v>156</v>
      </c>
      <c r="B113" s="1">
        <v>0.04</v>
      </c>
      <c r="C113" s="1">
        <v>0.06</v>
      </c>
      <c r="D113" s="1">
        <v>0.18</v>
      </c>
      <c r="E113" s="71">
        <f t="shared" si="7"/>
        <v>0.04</v>
      </c>
      <c r="F113" s="69"/>
      <c r="G113" s="36"/>
      <c r="H113" s="36"/>
      <c r="I113" s="36">
        <v>0.24</v>
      </c>
      <c r="J113" s="36">
        <v>0.08</v>
      </c>
      <c r="K113" s="22"/>
      <c r="L113"/>
      <c r="N113" s="22">
        <f t="shared" si="9"/>
        <v>0</v>
      </c>
      <c r="O113" s="63">
        <f t="shared" si="5"/>
        <v>0</v>
      </c>
      <c r="P113" s="65">
        <f t="shared" si="6"/>
        <v>0</v>
      </c>
      <c r="Q113" s="30"/>
      <c r="R113" s="6"/>
      <c r="S113" s="6"/>
      <c r="T113" s="6"/>
      <c r="U113" s="6"/>
      <c r="V113" s="37"/>
      <c r="W113" s="37"/>
      <c r="X113" s="37"/>
      <c r="Y113" s="37"/>
      <c r="Z113" s="37"/>
    </row>
    <row r="114" spans="1:53" ht="12.75">
      <c r="A114" s="1" t="s">
        <v>157</v>
      </c>
      <c r="B114" s="1">
        <v>17.77</v>
      </c>
      <c r="C114" s="1">
        <v>12.22</v>
      </c>
      <c r="D114" s="52">
        <v>11.5</v>
      </c>
      <c r="E114" s="71">
        <f t="shared" si="7"/>
        <v>34.613749999999996</v>
      </c>
      <c r="F114" s="69">
        <v>18.87</v>
      </c>
      <c r="G114" s="36">
        <v>23.32</v>
      </c>
      <c r="H114" s="36">
        <v>37.16</v>
      </c>
      <c r="I114" s="36">
        <v>16.42</v>
      </c>
      <c r="J114" s="36">
        <v>21.26</v>
      </c>
      <c r="K114" s="22">
        <v>46.03</v>
      </c>
      <c r="L114" s="22">
        <v>63.51</v>
      </c>
      <c r="M114" s="22">
        <v>50.34</v>
      </c>
      <c r="N114" s="22">
        <f t="shared" si="9"/>
        <v>12.315896394108684</v>
      </c>
      <c r="O114" s="63">
        <f t="shared" si="5"/>
        <v>485</v>
      </c>
      <c r="P114" s="65">
        <f t="shared" si="6"/>
        <v>20</v>
      </c>
      <c r="Q114" s="30"/>
      <c r="R114" s="6">
        <v>34</v>
      </c>
      <c r="S114" s="6"/>
      <c r="T114" s="6"/>
      <c r="U114" s="6"/>
      <c r="V114" s="37"/>
      <c r="W114" s="37">
        <v>34</v>
      </c>
      <c r="X114" s="37">
        <v>6</v>
      </c>
      <c r="Y114" s="37">
        <v>9</v>
      </c>
      <c r="Z114" s="37">
        <v>11</v>
      </c>
      <c r="AA114" s="35"/>
      <c r="AB114" s="35">
        <v>24</v>
      </c>
      <c r="AC114" s="35"/>
      <c r="AD114" s="35">
        <v>2</v>
      </c>
      <c r="AE114" s="35">
        <v>35</v>
      </c>
      <c r="AF114" s="35"/>
      <c r="AG114" s="35"/>
      <c r="AH114" s="35">
        <v>7</v>
      </c>
      <c r="AJ114" s="35">
        <v>58</v>
      </c>
      <c r="AK114" s="35">
        <v>17</v>
      </c>
      <c r="AL114">
        <v>3</v>
      </c>
      <c r="AM114">
        <v>21</v>
      </c>
      <c r="AS114">
        <v>54</v>
      </c>
      <c r="AU114">
        <v>4</v>
      </c>
      <c r="AV114">
        <v>16</v>
      </c>
      <c r="AW114" s="5">
        <v>39</v>
      </c>
      <c r="AX114" s="5">
        <v>72</v>
      </c>
      <c r="AZ114">
        <v>35</v>
      </c>
      <c r="BA114">
        <v>4</v>
      </c>
    </row>
    <row r="115" spans="1:26" ht="12.75">
      <c r="A115" s="1" t="s">
        <v>158</v>
      </c>
      <c r="B115" s="1">
        <v>0.35</v>
      </c>
      <c r="C115" s="1">
        <v>0.09</v>
      </c>
      <c r="D115" s="1">
        <v>0.01</v>
      </c>
      <c r="E115" s="71">
        <f t="shared" si="7"/>
        <v>0.0075</v>
      </c>
      <c r="F115" s="69"/>
      <c r="G115" s="36"/>
      <c r="H115" s="36"/>
      <c r="I115" s="36"/>
      <c r="J115" s="36">
        <v>0.06</v>
      </c>
      <c r="K115" s="22"/>
      <c r="L115"/>
      <c r="N115" s="22">
        <f t="shared" si="9"/>
        <v>0</v>
      </c>
      <c r="O115" s="63">
        <f t="shared" si="5"/>
        <v>0</v>
      </c>
      <c r="P115" s="65">
        <f t="shared" si="6"/>
        <v>0</v>
      </c>
      <c r="Q115" s="30"/>
      <c r="R115" s="6"/>
      <c r="S115" s="6"/>
      <c r="T115" s="6"/>
      <c r="U115" s="6"/>
      <c r="V115" s="37"/>
      <c r="W115" s="37"/>
      <c r="X115" s="37"/>
      <c r="Y115" s="37"/>
      <c r="Z115" s="37"/>
    </row>
    <row r="116" spans="1:53" ht="12.75">
      <c r="A116" s="1" t="s">
        <v>159</v>
      </c>
      <c r="B116" s="1">
        <v>62.09</v>
      </c>
      <c r="C116" s="1">
        <v>51.27</v>
      </c>
      <c r="D116" s="1">
        <v>27.48</v>
      </c>
      <c r="E116" s="71">
        <f t="shared" si="7"/>
        <v>24.332500000000003</v>
      </c>
      <c r="F116" s="69">
        <v>20</v>
      </c>
      <c r="G116" s="36">
        <v>23.45</v>
      </c>
      <c r="H116" s="36">
        <v>27.1</v>
      </c>
      <c r="I116" s="36">
        <v>28.44</v>
      </c>
      <c r="J116" s="36">
        <v>19.12</v>
      </c>
      <c r="K116" s="22">
        <v>21.78</v>
      </c>
      <c r="L116" s="22">
        <v>25.66</v>
      </c>
      <c r="M116" s="22">
        <v>29.11</v>
      </c>
      <c r="N116" s="22">
        <f t="shared" si="9"/>
        <v>24.885728796343322</v>
      </c>
      <c r="O116" s="63">
        <f t="shared" si="5"/>
        <v>980</v>
      </c>
      <c r="P116" s="65">
        <f t="shared" si="6"/>
        <v>37</v>
      </c>
      <c r="Q116" s="30">
        <v>1</v>
      </c>
      <c r="R116" s="6">
        <v>38</v>
      </c>
      <c r="S116" s="6">
        <v>11</v>
      </c>
      <c r="T116" s="6">
        <v>3</v>
      </c>
      <c r="U116" s="6">
        <v>10</v>
      </c>
      <c r="V116" s="37">
        <v>6</v>
      </c>
      <c r="W116" s="37">
        <v>78</v>
      </c>
      <c r="X116" s="37">
        <v>32</v>
      </c>
      <c r="Y116" s="37">
        <v>15</v>
      </c>
      <c r="Z116" s="37">
        <v>28</v>
      </c>
      <c r="AA116" s="35">
        <v>5</v>
      </c>
      <c r="AB116" s="35">
        <v>19</v>
      </c>
      <c r="AC116" s="35">
        <v>5</v>
      </c>
      <c r="AD116" s="35">
        <v>58</v>
      </c>
      <c r="AE116" s="35">
        <v>10</v>
      </c>
      <c r="AF116" s="35">
        <v>17</v>
      </c>
      <c r="AG116" s="35">
        <v>7</v>
      </c>
      <c r="AH116" s="35">
        <v>34</v>
      </c>
      <c r="AI116">
        <v>3</v>
      </c>
      <c r="AJ116" s="35">
        <v>88</v>
      </c>
      <c r="AK116" s="35">
        <v>73</v>
      </c>
      <c r="AL116">
        <v>22</v>
      </c>
      <c r="AM116">
        <v>49</v>
      </c>
      <c r="AN116">
        <v>93</v>
      </c>
      <c r="AO116">
        <v>33</v>
      </c>
      <c r="AP116">
        <v>12</v>
      </c>
      <c r="AQ116">
        <v>4</v>
      </c>
      <c r="AR116">
        <v>10</v>
      </c>
      <c r="AS116">
        <v>17</v>
      </c>
      <c r="AT116">
        <v>67</v>
      </c>
      <c r="AU116">
        <v>3</v>
      </c>
      <c r="AV116">
        <v>26</v>
      </c>
      <c r="AW116" s="5">
        <v>40</v>
      </c>
      <c r="AX116" s="5">
        <v>34</v>
      </c>
      <c r="AY116" s="5">
        <v>2</v>
      </c>
      <c r="AZ116" s="5">
        <v>23</v>
      </c>
      <c r="BA116" s="5">
        <v>4</v>
      </c>
    </row>
    <row r="117" spans="1:54" ht="12.75">
      <c r="A117" s="1" t="s">
        <v>160</v>
      </c>
      <c r="B117" s="1">
        <v>0.47</v>
      </c>
      <c r="C117" s="1">
        <v>0.52</v>
      </c>
      <c r="D117" s="1">
        <v>1.31</v>
      </c>
      <c r="E117" s="71">
        <f t="shared" si="7"/>
        <v>2.2275</v>
      </c>
      <c r="F117" s="69">
        <v>1.86</v>
      </c>
      <c r="G117" s="36">
        <v>1.17</v>
      </c>
      <c r="H117" s="36">
        <v>2.43</v>
      </c>
      <c r="I117" s="36">
        <v>2.79</v>
      </c>
      <c r="J117" s="36">
        <v>2.52</v>
      </c>
      <c r="K117" s="22">
        <v>2.26</v>
      </c>
      <c r="L117" s="22">
        <v>2.01</v>
      </c>
      <c r="M117" s="22">
        <v>2.78</v>
      </c>
      <c r="N117" s="22">
        <f t="shared" si="9"/>
        <v>2.945657694261046</v>
      </c>
      <c r="O117" s="63">
        <f t="shared" si="5"/>
        <v>116</v>
      </c>
      <c r="P117" s="65">
        <f t="shared" si="6"/>
        <v>28</v>
      </c>
      <c r="Q117" s="30">
        <v>1</v>
      </c>
      <c r="R117" s="6">
        <v>2</v>
      </c>
      <c r="S117" s="6">
        <v>2</v>
      </c>
      <c r="T117" s="6">
        <v>1</v>
      </c>
      <c r="U117" s="6">
        <v>7</v>
      </c>
      <c r="V117" s="37">
        <v>6</v>
      </c>
      <c r="W117" s="37">
        <v>7</v>
      </c>
      <c r="X117" s="37">
        <v>1</v>
      </c>
      <c r="Y117" s="37"/>
      <c r="Z117" s="37"/>
      <c r="AA117" s="35">
        <v>1</v>
      </c>
      <c r="AB117" s="35">
        <v>3</v>
      </c>
      <c r="AC117" s="35">
        <v>4</v>
      </c>
      <c r="AD117" s="35">
        <v>4</v>
      </c>
      <c r="AE117" s="35">
        <v>8</v>
      </c>
      <c r="AF117" s="35">
        <v>3</v>
      </c>
      <c r="AG117" s="35">
        <v>11</v>
      </c>
      <c r="AH117" s="35">
        <v>1</v>
      </c>
      <c r="AI117">
        <v>10</v>
      </c>
      <c r="AK117">
        <v>2</v>
      </c>
      <c r="AM117">
        <v>4</v>
      </c>
      <c r="AN117">
        <v>8</v>
      </c>
      <c r="AO117">
        <v>7</v>
      </c>
      <c r="AP117">
        <v>3</v>
      </c>
      <c r="AR117">
        <v>6</v>
      </c>
      <c r="AS117">
        <v>6</v>
      </c>
      <c r="AT117">
        <v>1</v>
      </c>
      <c r="AW117" s="5">
        <v>1</v>
      </c>
      <c r="AY117" s="5">
        <v>1</v>
      </c>
      <c r="AZ117" s="5"/>
      <c r="BA117" s="5"/>
      <c r="BB117">
        <v>5</v>
      </c>
    </row>
    <row r="118" spans="1:39" ht="12.75">
      <c r="A118" s="1" t="s">
        <v>161</v>
      </c>
      <c r="B118" s="1">
        <v>10.29</v>
      </c>
      <c r="C118" s="1">
        <v>9.08</v>
      </c>
      <c r="D118" s="1">
        <v>3.03</v>
      </c>
      <c r="E118" s="71">
        <f t="shared" si="7"/>
        <v>2.2525000000000004</v>
      </c>
      <c r="F118" s="69">
        <v>0.08</v>
      </c>
      <c r="G118" s="36">
        <v>0.82</v>
      </c>
      <c r="H118" s="36">
        <v>5.27</v>
      </c>
      <c r="I118" s="36">
        <v>0.53</v>
      </c>
      <c r="J118" s="36">
        <v>2.89</v>
      </c>
      <c r="K118" s="22">
        <v>3.09</v>
      </c>
      <c r="L118" s="22">
        <v>3.49</v>
      </c>
      <c r="M118" s="22">
        <v>1.85</v>
      </c>
      <c r="N118" s="22">
        <f t="shared" si="9"/>
        <v>0.4570848146267141</v>
      </c>
      <c r="O118" s="63">
        <f t="shared" si="5"/>
        <v>18</v>
      </c>
      <c r="P118" s="65">
        <f t="shared" si="6"/>
        <v>3</v>
      </c>
      <c r="Q118" s="30"/>
      <c r="R118" s="6"/>
      <c r="S118" s="6"/>
      <c r="T118" s="6"/>
      <c r="U118" s="6"/>
      <c r="V118" s="37"/>
      <c r="W118" s="37"/>
      <c r="X118" s="37"/>
      <c r="Y118" s="37"/>
      <c r="Z118" s="37">
        <v>1</v>
      </c>
      <c r="AE118" s="35">
        <v>10</v>
      </c>
      <c r="AF118" s="35"/>
      <c r="AG118" s="35"/>
      <c r="AH118" s="35"/>
      <c r="AM118">
        <v>7</v>
      </c>
    </row>
    <row r="119" spans="1:26" ht="12.75">
      <c r="A119" s="1" t="s">
        <v>162</v>
      </c>
      <c r="E119" s="71">
        <f t="shared" si="7"/>
        <v>0.00375</v>
      </c>
      <c r="F119" s="69"/>
      <c r="G119" s="36">
        <v>0.03</v>
      </c>
      <c r="H119" s="36"/>
      <c r="I119" s="36"/>
      <c r="J119" s="36"/>
      <c r="K119" s="22"/>
      <c r="L119"/>
      <c r="N119" s="22">
        <f t="shared" si="9"/>
        <v>0</v>
      </c>
      <c r="O119" s="63">
        <f t="shared" si="5"/>
        <v>0</v>
      </c>
      <c r="P119" s="65">
        <f t="shared" si="6"/>
        <v>0</v>
      </c>
      <c r="Q119" s="30"/>
      <c r="R119" s="6"/>
      <c r="S119" s="6"/>
      <c r="T119" s="6"/>
      <c r="U119" s="6"/>
      <c r="V119" s="37"/>
      <c r="W119" s="37"/>
      <c r="X119" s="37"/>
      <c r="Y119" s="37"/>
      <c r="Z119" s="37"/>
    </row>
    <row r="120" spans="1:53" ht="12.75">
      <c r="A120" s="1" t="s">
        <v>163</v>
      </c>
      <c r="B120" s="1">
        <v>57.39</v>
      </c>
      <c r="C120" s="1">
        <v>43.28</v>
      </c>
      <c r="D120" s="52">
        <v>19.1</v>
      </c>
      <c r="E120" s="71">
        <f t="shared" si="7"/>
        <v>9.13875</v>
      </c>
      <c r="F120" s="69">
        <v>10.92</v>
      </c>
      <c r="G120" s="36">
        <v>7.88</v>
      </c>
      <c r="H120" s="36">
        <v>7.08</v>
      </c>
      <c r="I120" s="36">
        <v>7.48</v>
      </c>
      <c r="J120" s="36">
        <v>11.95</v>
      </c>
      <c r="K120" s="22">
        <v>8.06</v>
      </c>
      <c r="L120" s="22">
        <v>8.55</v>
      </c>
      <c r="M120" s="22">
        <v>11.19</v>
      </c>
      <c r="N120" s="22">
        <f t="shared" si="9"/>
        <v>13.915693245302183</v>
      </c>
      <c r="O120" s="63">
        <f t="shared" si="5"/>
        <v>548</v>
      </c>
      <c r="P120" s="65">
        <f t="shared" si="6"/>
        <v>23</v>
      </c>
      <c r="Q120" s="30"/>
      <c r="R120" s="6">
        <v>2</v>
      </c>
      <c r="S120" s="6"/>
      <c r="T120" s="6"/>
      <c r="U120" s="6">
        <v>20</v>
      </c>
      <c r="V120" s="37"/>
      <c r="W120" s="37">
        <v>1</v>
      </c>
      <c r="X120" s="37">
        <v>15</v>
      </c>
      <c r="Y120" s="37">
        <v>44</v>
      </c>
      <c r="Z120" s="37">
        <v>31</v>
      </c>
      <c r="AB120">
        <v>73</v>
      </c>
      <c r="AD120">
        <v>3</v>
      </c>
      <c r="AE120" s="35">
        <v>2</v>
      </c>
      <c r="AF120" s="35"/>
      <c r="AG120" s="35"/>
      <c r="AH120" s="35"/>
      <c r="AI120">
        <v>15</v>
      </c>
      <c r="AJ120">
        <v>31</v>
      </c>
      <c r="AK120">
        <v>128</v>
      </c>
      <c r="AL120">
        <v>40</v>
      </c>
      <c r="AM120">
        <v>31</v>
      </c>
      <c r="AN120">
        <v>18</v>
      </c>
      <c r="AO120">
        <v>3</v>
      </c>
      <c r="AR120">
        <v>5</v>
      </c>
      <c r="AS120">
        <v>30</v>
      </c>
      <c r="AU120">
        <v>4</v>
      </c>
      <c r="AV120">
        <v>27</v>
      </c>
      <c r="AW120" s="5">
        <v>10</v>
      </c>
      <c r="AX120" s="5">
        <v>3</v>
      </c>
      <c r="BA120">
        <v>12</v>
      </c>
    </row>
    <row r="121" spans="1:49" ht="12.75">
      <c r="A121" s="1" t="s">
        <v>164</v>
      </c>
      <c r="B121" s="52">
        <v>0.1</v>
      </c>
      <c r="C121" s="1">
        <v>0.09</v>
      </c>
      <c r="D121" s="1">
        <v>0.22</v>
      </c>
      <c r="E121" s="71">
        <f t="shared" si="7"/>
        <v>1.3425</v>
      </c>
      <c r="F121" s="69">
        <v>0.24</v>
      </c>
      <c r="G121" s="36">
        <v>0.16</v>
      </c>
      <c r="H121" s="36">
        <v>0.63</v>
      </c>
      <c r="I121" s="36">
        <v>0.26</v>
      </c>
      <c r="J121" s="36">
        <v>1.24</v>
      </c>
      <c r="K121" s="22">
        <v>1.24</v>
      </c>
      <c r="L121" s="22">
        <v>1.58</v>
      </c>
      <c r="M121" s="22">
        <v>5.39</v>
      </c>
      <c r="N121" s="22">
        <f t="shared" si="9"/>
        <v>8.151345860843067</v>
      </c>
      <c r="O121" s="63">
        <f t="shared" si="5"/>
        <v>321</v>
      </c>
      <c r="P121" s="65">
        <f t="shared" si="6"/>
        <v>16</v>
      </c>
      <c r="Q121" s="30">
        <v>7</v>
      </c>
      <c r="R121" s="6"/>
      <c r="S121" s="6"/>
      <c r="T121" s="6"/>
      <c r="U121" s="6">
        <v>9</v>
      </c>
      <c r="V121" s="37"/>
      <c r="W121" s="37">
        <v>2</v>
      </c>
      <c r="X121" s="37">
        <v>29</v>
      </c>
      <c r="Y121" s="37">
        <v>11</v>
      </c>
      <c r="Z121" s="37">
        <v>45</v>
      </c>
      <c r="AA121">
        <v>11</v>
      </c>
      <c r="AB121">
        <v>93</v>
      </c>
      <c r="AC121">
        <v>3</v>
      </c>
      <c r="AD121">
        <v>6</v>
      </c>
      <c r="AE121" s="35">
        <v>2</v>
      </c>
      <c r="AK121">
        <v>22</v>
      </c>
      <c r="AM121">
        <v>47</v>
      </c>
      <c r="AS121">
        <v>31</v>
      </c>
      <c r="AV121">
        <v>1</v>
      </c>
      <c r="AW121" s="5">
        <v>2</v>
      </c>
    </row>
    <row r="122" spans="1:49" ht="12.75">
      <c r="A122" s="1" t="s">
        <v>165</v>
      </c>
      <c r="B122" s="1">
        <v>2.85</v>
      </c>
      <c r="C122" s="1">
        <v>2.51</v>
      </c>
      <c r="D122" s="1">
        <v>1.21</v>
      </c>
      <c r="E122" s="71">
        <f t="shared" si="7"/>
        <v>1.06125</v>
      </c>
      <c r="F122" s="69">
        <v>0.5</v>
      </c>
      <c r="G122" s="36">
        <v>1.68</v>
      </c>
      <c r="H122" s="36">
        <v>0.6</v>
      </c>
      <c r="I122" s="36">
        <v>0.46</v>
      </c>
      <c r="J122" s="36">
        <v>0.99</v>
      </c>
      <c r="K122" s="22">
        <v>0.74</v>
      </c>
      <c r="L122" s="22">
        <v>1.54</v>
      </c>
      <c r="M122" s="22">
        <v>1.98</v>
      </c>
      <c r="N122" s="22">
        <f t="shared" si="9"/>
        <v>0.8379888268156425</v>
      </c>
      <c r="O122" s="63">
        <f t="shared" si="5"/>
        <v>33</v>
      </c>
      <c r="P122" s="65">
        <f t="shared" si="6"/>
        <v>14</v>
      </c>
      <c r="Q122" s="30">
        <v>3</v>
      </c>
      <c r="R122" s="6">
        <v>3</v>
      </c>
      <c r="S122" s="6"/>
      <c r="T122" s="6"/>
      <c r="U122" s="6"/>
      <c r="V122" s="37"/>
      <c r="W122" s="37"/>
      <c r="X122" s="37"/>
      <c r="Y122" s="37"/>
      <c r="Z122" s="37"/>
      <c r="AD122">
        <v>1</v>
      </c>
      <c r="AE122" s="35">
        <v>4</v>
      </c>
      <c r="AF122" s="6">
        <v>1</v>
      </c>
      <c r="AH122">
        <v>1</v>
      </c>
      <c r="AJ122">
        <v>1</v>
      </c>
      <c r="AL122">
        <v>1</v>
      </c>
      <c r="AM122">
        <v>2</v>
      </c>
      <c r="AN122">
        <v>8</v>
      </c>
      <c r="AP122">
        <v>3</v>
      </c>
      <c r="AS122">
        <v>2</v>
      </c>
      <c r="AU122">
        <v>1</v>
      </c>
      <c r="AW122" s="5">
        <v>2</v>
      </c>
    </row>
    <row r="123" spans="1:53" ht="12.75">
      <c r="A123" s="1" t="s">
        <v>166</v>
      </c>
      <c r="B123" s="1">
        <v>2.94</v>
      </c>
      <c r="C123" s="1">
        <v>1.45</v>
      </c>
      <c r="D123" s="1">
        <v>0.96</v>
      </c>
      <c r="E123" s="71">
        <f t="shared" si="7"/>
        <v>0.87</v>
      </c>
      <c r="F123" s="69">
        <v>0.21</v>
      </c>
      <c r="G123" s="36">
        <v>2.15</v>
      </c>
      <c r="H123" s="36">
        <v>1.09</v>
      </c>
      <c r="I123" s="36">
        <v>0.05</v>
      </c>
      <c r="J123" s="36">
        <v>0.34</v>
      </c>
      <c r="K123" s="22">
        <v>0.47</v>
      </c>
      <c r="L123" s="22">
        <v>0.77</v>
      </c>
      <c r="M123" s="22">
        <v>1.88</v>
      </c>
      <c r="N123" s="22">
        <f t="shared" si="9"/>
        <v>1.4220416455053326</v>
      </c>
      <c r="O123" s="63">
        <f t="shared" si="5"/>
        <v>56</v>
      </c>
      <c r="P123" s="65">
        <f t="shared" si="6"/>
        <v>15</v>
      </c>
      <c r="Q123" s="30"/>
      <c r="R123" s="6">
        <v>4</v>
      </c>
      <c r="S123" s="6"/>
      <c r="T123" s="6"/>
      <c r="U123" s="6"/>
      <c r="V123" s="37"/>
      <c r="W123" s="37">
        <v>1</v>
      </c>
      <c r="X123" s="37"/>
      <c r="Y123" s="37">
        <v>2</v>
      </c>
      <c r="Z123" s="37">
        <v>1</v>
      </c>
      <c r="AC123">
        <v>1</v>
      </c>
      <c r="AD123">
        <v>3</v>
      </c>
      <c r="AE123" s="35">
        <v>11</v>
      </c>
      <c r="AF123" s="6">
        <v>1</v>
      </c>
      <c r="AH123">
        <v>5</v>
      </c>
      <c r="AJ123">
        <v>1</v>
      </c>
      <c r="AK123">
        <v>1</v>
      </c>
      <c r="AM123">
        <v>5</v>
      </c>
      <c r="AN123">
        <v>14</v>
      </c>
      <c r="AP123">
        <v>3</v>
      </c>
      <c r="AX123" s="5">
        <v>3</v>
      </c>
      <c r="AY123" s="5"/>
      <c r="AZ123" s="5"/>
      <c r="BA123" s="5"/>
    </row>
    <row r="124" spans="1:53" ht="12.75">
      <c r="A124" s="1" t="s">
        <v>167</v>
      </c>
      <c r="B124" s="1">
        <v>17.54</v>
      </c>
      <c r="C124" s="1">
        <v>16.73</v>
      </c>
      <c r="D124" s="1">
        <v>31.53</v>
      </c>
      <c r="E124" s="71">
        <f t="shared" si="7"/>
        <v>54.287499999999994</v>
      </c>
      <c r="F124" s="69">
        <v>33.66</v>
      </c>
      <c r="G124" s="36">
        <v>33.64</v>
      </c>
      <c r="H124" s="36">
        <v>43.36</v>
      </c>
      <c r="I124" s="36">
        <v>60.96</v>
      </c>
      <c r="J124" s="36">
        <v>48.09</v>
      </c>
      <c r="K124" s="22">
        <v>62.12</v>
      </c>
      <c r="L124" s="22">
        <v>66.12</v>
      </c>
      <c r="M124" s="22">
        <v>86.35</v>
      </c>
      <c r="N124" s="22">
        <f t="shared" si="9"/>
        <v>98.85728796343321</v>
      </c>
      <c r="O124" s="63">
        <f t="shared" si="5"/>
        <v>3893</v>
      </c>
      <c r="P124" s="65">
        <f t="shared" si="6"/>
        <v>37</v>
      </c>
      <c r="Q124" s="30">
        <v>91</v>
      </c>
      <c r="R124" s="6">
        <v>83</v>
      </c>
      <c r="S124" s="6">
        <v>47</v>
      </c>
      <c r="T124" s="6">
        <v>37</v>
      </c>
      <c r="U124" s="6">
        <v>43</v>
      </c>
      <c r="V124" s="37">
        <v>38</v>
      </c>
      <c r="W124" s="37">
        <v>24</v>
      </c>
      <c r="X124" s="37">
        <v>121</v>
      </c>
      <c r="Y124" s="37">
        <v>247</v>
      </c>
      <c r="Z124" s="37">
        <v>227</v>
      </c>
      <c r="AA124" s="35">
        <v>132</v>
      </c>
      <c r="AB124" s="35">
        <v>225</v>
      </c>
      <c r="AC124" s="35">
        <v>38</v>
      </c>
      <c r="AD124" s="35">
        <v>127</v>
      </c>
      <c r="AE124" s="35">
        <v>109</v>
      </c>
      <c r="AF124" s="35">
        <v>180</v>
      </c>
      <c r="AG124" s="35">
        <v>5</v>
      </c>
      <c r="AH124" s="35">
        <v>168</v>
      </c>
      <c r="AI124">
        <v>20</v>
      </c>
      <c r="AJ124" s="35">
        <v>136</v>
      </c>
      <c r="AK124" s="35">
        <v>242</v>
      </c>
      <c r="AL124">
        <v>116</v>
      </c>
      <c r="AM124">
        <v>113</v>
      </c>
      <c r="AN124">
        <v>284</v>
      </c>
      <c r="AO124">
        <v>85</v>
      </c>
      <c r="AP124">
        <v>29</v>
      </c>
      <c r="AQ124">
        <v>15</v>
      </c>
      <c r="AR124">
        <v>29</v>
      </c>
      <c r="AS124">
        <v>309</v>
      </c>
      <c r="AT124">
        <v>6</v>
      </c>
      <c r="AU124">
        <v>38</v>
      </c>
      <c r="AV124">
        <v>294</v>
      </c>
      <c r="AW124" s="5">
        <v>61</v>
      </c>
      <c r="AX124" s="5">
        <v>84</v>
      </c>
      <c r="AY124" s="5">
        <v>45</v>
      </c>
      <c r="AZ124" s="5">
        <v>22</v>
      </c>
      <c r="BA124" s="5">
        <v>23</v>
      </c>
    </row>
    <row r="125" spans="1:53" ht="12.75">
      <c r="A125" s="1" t="s">
        <v>168</v>
      </c>
      <c r="B125" s="1">
        <v>2.15</v>
      </c>
      <c r="C125" s="1">
        <v>0.57</v>
      </c>
      <c r="D125" s="1">
        <v>1.28</v>
      </c>
      <c r="E125" s="71">
        <f t="shared" si="7"/>
        <v>2.41125</v>
      </c>
      <c r="F125" s="69">
        <v>0.86</v>
      </c>
      <c r="G125" s="36">
        <v>1.36</v>
      </c>
      <c r="H125" s="36">
        <v>1.48</v>
      </c>
      <c r="I125" s="36">
        <v>1.18</v>
      </c>
      <c r="J125" s="36">
        <v>3.19</v>
      </c>
      <c r="K125" s="22">
        <v>3.41</v>
      </c>
      <c r="L125" s="22">
        <v>4.17</v>
      </c>
      <c r="M125" s="22">
        <v>3.64</v>
      </c>
      <c r="N125" s="22">
        <f t="shared" si="9"/>
        <v>1.3204672422549517</v>
      </c>
      <c r="O125" s="63">
        <f t="shared" si="5"/>
        <v>52</v>
      </c>
      <c r="P125" s="65">
        <f t="shared" si="6"/>
        <v>12</v>
      </c>
      <c r="Q125" s="30"/>
      <c r="R125" s="6"/>
      <c r="S125" s="6"/>
      <c r="T125" s="6"/>
      <c r="U125" s="6"/>
      <c r="V125" s="37"/>
      <c r="W125" s="37"/>
      <c r="X125" s="37"/>
      <c r="Y125" s="37"/>
      <c r="Z125" s="37">
        <v>4</v>
      </c>
      <c r="AD125">
        <v>2</v>
      </c>
      <c r="AJ125">
        <v>14</v>
      </c>
      <c r="AK125">
        <v>1</v>
      </c>
      <c r="AL125">
        <v>2</v>
      </c>
      <c r="AN125">
        <v>10</v>
      </c>
      <c r="AP125">
        <v>1</v>
      </c>
      <c r="AR125">
        <v>1</v>
      </c>
      <c r="AS125">
        <v>1</v>
      </c>
      <c r="AW125" s="5">
        <v>4</v>
      </c>
      <c r="AX125" s="5">
        <v>11</v>
      </c>
      <c r="AY125" s="5"/>
      <c r="AZ125" s="5"/>
      <c r="BA125" s="5">
        <v>1</v>
      </c>
    </row>
    <row r="126" spans="1:53" ht="12.75">
      <c r="A126" s="1" t="s">
        <v>169</v>
      </c>
      <c r="B126" s="1">
        <v>11.83</v>
      </c>
      <c r="C126" s="1">
        <v>8.88</v>
      </c>
      <c r="D126" s="1">
        <v>8.43</v>
      </c>
      <c r="E126" s="71">
        <f t="shared" si="7"/>
        <v>12.23125</v>
      </c>
      <c r="F126" s="69">
        <v>0.13</v>
      </c>
      <c r="G126" s="36">
        <v>42.25</v>
      </c>
      <c r="H126" s="36">
        <v>1.34</v>
      </c>
      <c r="I126" s="36">
        <v>9.66</v>
      </c>
      <c r="J126" s="36">
        <v>1.11</v>
      </c>
      <c r="K126" s="22">
        <v>11.49</v>
      </c>
      <c r="L126" s="22">
        <v>2.1</v>
      </c>
      <c r="M126" s="22">
        <v>29.77</v>
      </c>
      <c r="N126" s="22">
        <f t="shared" si="9"/>
        <v>3.35195530726257</v>
      </c>
      <c r="O126" s="63">
        <f t="shared" si="5"/>
        <v>132</v>
      </c>
      <c r="P126" s="65">
        <f t="shared" si="6"/>
        <v>13</v>
      </c>
      <c r="Q126" s="30"/>
      <c r="R126" s="6"/>
      <c r="S126" s="6"/>
      <c r="T126" s="6"/>
      <c r="U126" s="6"/>
      <c r="V126" s="37"/>
      <c r="W126" s="37"/>
      <c r="X126" s="37">
        <v>12</v>
      </c>
      <c r="Y126" s="37">
        <v>15</v>
      </c>
      <c r="Z126" s="37"/>
      <c r="AF126" s="6">
        <v>1</v>
      </c>
      <c r="AI126">
        <v>2</v>
      </c>
      <c r="AK126">
        <v>1</v>
      </c>
      <c r="AL126">
        <v>2</v>
      </c>
      <c r="AN126">
        <v>1</v>
      </c>
      <c r="AQ126">
        <v>25</v>
      </c>
      <c r="AT126">
        <v>2</v>
      </c>
      <c r="AU126">
        <v>22</v>
      </c>
      <c r="AW126" s="5">
        <v>2</v>
      </c>
      <c r="AX126" s="5">
        <v>8</v>
      </c>
      <c r="AY126" s="5">
        <v>39</v>
      </c>
      <c r="AZ126" s="5"/>
      <c r="BA126" s="5"/>
    </row>
    <row r="127" spans="1:26" ht="12.75">
      <c r="A127" s="1" t="s">
        <v>170</v>
      </c>
      <c r="B127" s="1">
        <v>1.89</v>
      </c>
      <c r="C127" s="1">
        <v>1.35</v>
      </c>
      <c r="D127" s="1">
        <v>0.69</v>
      </c>
      <c r="E127" s="71">
        <f t="shared" si="7"/>
        <v>0.4425</v>
      </c>
      <c r="F127" s="69">
        <v>0.1</v>
      </c>
      <c r="G127" s="36">
        <v>0.25</v>
      </c>
      <c r="H127" s="36">
        <v>0.44</v>
      </c>
      <c r="I127" s="36">
        <v>0.34</v>
      </c>
      <c r="J127" s="36">
        <v>1.34</v>
      </c>
      <c r="K127" s="22">
        <v>0.02</v>
      </c>
      <c r="L127" s="22">
        <v>0.08</v>
      </c>
      <c r="M127" s="22">
        <v>0.97</v>
      </c>
      <c r="N127" s="22">
        <f t="shared" si="9"/>
        <v>0</v>
      </c>
      <c r="O127" s="63">
        <f t="shared" si="5"/>
        <v>0</v>
      </c>
      <c r="P127" s="65">
        <f t="shared" si="6"/>
        <v>0</v>
      </c>
      <c r="Q127" s="30"/>
      <c r="R127" s="6"/>
      <c r="S127" s="6"/>
      <c r="T127" s="6"/>
      <c r="U127" s="6"/>
      <c r="V127" s="37"/>
      <c r="W127" s="37"/>
      <c r="X127" s="37"/>
      <c r="Y127" s="37"/>
      <c r="Z127" s="37"/>
    </row>
    <row r="128" spans="1:26" ht="12.75">
      <c r="A128" s="1" t="s">
        <v>171</v>
      </c>
      <c r="C128" s="1">
        <v>0.07</v>
      </c>
      <c r="D128" s="1">
        <v>0.11</v>
      </c>
      <c r="E128" s="71">
        <f t="shared" si="7"/>
        <v>0.065</v>
      </c>
      <c r="F128" s="69">
        <v>0.5</v>
      </c>
      <c r="G128" s="36"/>
      <c r="H128" s="36"/>
      <c r="I128" s="36"/>
      <c r="J128" s="36"/>
      <c r="K128" s="22">
        <v>0.02</v>
      </c>
      <c r="L128"/>
      <c r="N128" s="22">
        <f t="shared" si="9"/>
        <v>0</v>
      </c>
      <c r="O128" s="63">
        <f t="shared" si="5"/>
        <v>0</v>
      </c>
      <c r="P128" s="65">
        <f t="shared" si="6"/>
        <v>0</v>
      </c>
      <c r="Q128" s="30"/>
      <c r="R128" s="6"/>
      <c r="S128" s="6"/>
      <c r="T128" s="6"/>
      <c r="U128" s="6"/>
      <c r="V128" s="37"/>
      <c r="W128" s="37"/>
      <c r="X128" s="37"/>
      <c r="Y128" s="37"/>
      <c r="Z128" s="37"/>
    </row>
    <row r="129" spans="1:53" ht="12.75">
      <c r="A129" s="1" t="s">
        <v>172</v>
      </c>
      <c r="B129" s="52">
        <v>28.2</v>
      </c>
      <c r="C129" s="1">
        <v>27.41</v>
      </c>
      <c r="D129" s="1">
        <v>17.76</v>
      </c>
      <c r="E129" s="71">
        <f t="shared" si="7"/>
        <v>15.135</v>
      </c>
      <c r="F129" s="69">
        <v>0.99</v>
      </c>
      <c r="G129" s="36">
        <v>20.98</v>
      </c>
      <c r="H129" s="36">
        <v>3.06</v>
      </c>
      <c r="I129" s="36">
        <v>7.72</v>
      </c>
      <c r="J129" s="36">
        <v>6.5</v>
      </c>
      <c r="K129" s="22">
        <v>7.18</v>
      </c>
      <c r="L129" s="22">
        <v>57.32</v>
      </c>
      <c r="M129" s="22">
        <v>17.33</v>
      </c>
      <c r="N129" s="22">
        <f t="shared" si="9"/>
        <v>1.2950736414423565</v>
      </c>
      <c r="O129" s="63">
        <f t="shared" si="5"/>
        <v>51</v>
      </c>
      <c r="P129" s="65">
        <f t="shared" si="6"/>
        <v>17</v>
      </c>
      <c r="Q129" s="30"/>
      <c r="R129" s="6"/>
      <c r="S129" s="6"/>
      <c r="T129" s="6">
        <v>5</v>
      </c>
      <c r="U129" s="6"/>
      <c r="V129" s="37"/>
      <c r="W129" s="37">
        <v>3</v>
      </c>
      <c r="X129" s="37"/>
      <c r="Y129" s="37"/>
      <c r="Z129" s="37"/>
      <c r="AA129">
        <v>1</v>
      </c>
      <c r="AC129" s="37">
        <v>5</v>
      </c>
      <c r="AD129" s="37">
        <v>4</v>
      </c>
      <c r="AE129" s="37"/>
      <c r="AF129" s="37">
        <v>4</v>
      </c>
      <c r="AG129" s="37"/>
      <c r="AH129" s="37">
        <v>1</v>
      </c>
      <c r="AI129">
        <v>3</v>
      </c>
      <c r="AK129">
        <v>1</v>
      </c>
      <c r="AL129">
        <v>2</v>
      </c>
      <c r="AN129">
        <v>6</v>
      </c>
      <c r="AQ129">
        <v>6</v>
      </c>
      <c r="AS129">
        <v>2</v>
      </c>
      <c r="AU129">
        <v>2</v>
      </c>
      <c r="AY129" s="5">
        <v>3</v>
      </c>
      <c r="AZ129" s="5">
        <v>1</v>
      </c>
      <c r="BA129" s="5">
        <v>2</v>
      </c>
    </row>
    <row r="130" spans="1:26" ht="12.75">
      <c r="A130" s="1" t="s">
        <v>173</v>
      </c>
      <c r="C130" s="1">
        <v>0.04</v>
      </c>
      <c r="D130" s="1">
        <v>0.08</v>
      </c>
      <c r="E130" s="71">
        <f t="shared" si="7"/>
        <v>0.0025</v>
      </c>
      <c r="F130" s="69"/>
      <c r="H130" s="36"/>
      <c r="I130" s="36"/>
      <c r="J130" s="36"/>
      <c r="K130" s="22"/>
      <c r="L130" s="55">
        <v>0.02</v>
      </c>
      <c r="M130" s="55"/>
      <c r="N130" s="22">
        <f t="shared" si="9"/>
        <v>0</v>
      </c>
      <c r="O130" s="63">
        <f t="shared" si="5"/>
        <v>0</v>
      </c>
      <c r="P130" s="65">
        <f t="shared" si="6"/>
        <v>0</v>
      </c>
      <c r="Q130" s="30"/>
      <c r="R130" s="6"/>
      <c r="S130" s="6"/>
      <c r="T130" s="6"/>
      <c r="U130" s="6"/>
      <c r="V130" s="37"/>
      <c r="W130" s="37"/>
      <c r="X130" s="37"/>
      <c r="Y130" s="37"/>
      <c r="Z130" s="37"/>
    </row>
    <row r="131" spans="1:26" ht="12.75">
      <c r="A131" s="1" t="s">
        <v>174</v>
      </c>
      <c r="B131" s="1">
        <v>0.06</v>
      </c>
      <c r="D131" s="1">
        <v>0.01</v>
      </c>
      <c r="E131" s="71">
        <f t="shared" si="7"/>
        <v>0.0025</v>
      </c>
      <c r="F131" s="69"/>
      <c r="H131" s="36"/>
      <c r="I131" s="36"/>
      <c r="J131" s="36"/>
      <c r="K131" s="22">
        <v>0.02</v>
      </c>
      <c r="L131" s="22"/>
      <c r="M131" s="22"/>
      <c r="N131" s="22">
        <f t="shared" si="9"/>
        <v>0</v>
      </c>
      <c r="O131" s="63">
        <f t="shared" si="5"/>
        <v>0</v>
      </c>
      <c r="P131" s="65">
        <f t="shared" si="6"/>
        <v>0</v>
      </c>
      <c r="Q131" s="30"/>
      <c r="R131" s="6"/>
      <c r="S131" s="6"/>
      <c r="T131" s="6"/>
      <c r="U131" s="6"/>
      <c r="V131" s="37"/>
      <c r="W131" s="37"/>
      <c r="X131" s="37"/>
      <c r="Y131" s="37"/>
      <c r="Z131" s="37"/>
    </row>
    <row r="132" spans="1:50" ht="12.75">
      <c r="A132" s="1" t="s">
        <v>175</v>
      </c>
      <c r="B132" s="1">
        <v>2.96</v>
      </c>
      <c r="C132" s="1">
        <v>1.33</v>
      </c>
      <c r="D132" s="52">
        <v>1.8</v>
      </c>
      <c r="E132" s="71">
        <f t="shared" si="7"/>
        <v>3.365</v>
      </c>
      <c r="F132" s="69">
        <v>0.21</v>
      </c>
      <c r="G132" s="36">
        <v>1.14</v>
      </c>
      <c r="H132" s="36">
        <v>0.08</v>
      </c>
      <c r="I132" s="36">
        <v>7.45</v>
      </c>
      <c r="J132" s="36">
        <v>0.06</v>
      </c>
      <c r="K132" s="22">
        <v>10.25</v>
      </c>
      <c r="L132" s="22">
        <v>0.27</v>
      </c>
      <c r="M132" s="22">
        <v>7.46</v>
      </c>
      <c r="N132" s="22">
        <f t="shared" si="9"/>
        <v>0.05078720162519045</v>
      </c>
      <c r="O132" s="63">
        <f t="shared" si="5"/>
        <v>2</v>
      </c>
      <c r="P132" s="65">
        <f t="shared" si="6"/>
        <v>1</v>
      </c>
      <c r="Q132" s="30"/>
      <c r="R132" s="6"/>
      <c r="S132" s="6"/>
      <c r="T132" s="6"/>
      <c r="U132" s="6"/>
      <c r="V132" s="37"/>
      <c r="W132" s="37"/>
      <c r="X132" s="37"/>
      <c r="Y132" s="37"/>
      <c r="Z132" s="37"/>
      <c r="AX132" s="5">
        <v>2</v>
      </c>
    </row>
    <row r="133" spans="1:40" ht="12.75">
      <c r="A133" s="1" t="s">
        <v>176</v>
      </c>
      <c r="B133" s="1">
        <v>3.54</v>
      </c>
      <c r="C133" s="1">
        <v>3.26</v>
      </c>
      <c r="D133" s="1">
        <v>4.98</v>
      </c>
      <c r="E133" s="71">
        <f t="shared" si="7"/>
        <v>5.6825</v>
      </c>
      <c r="F133" s="69">
        <v>1.18</v>
      </c>
      <c r="G133" s="36">
        <v>0.66</v>
      </c>
      <c r="H133" s="36">
        <v>0.16</v>
      </c>
      <c r="I133" s="36">
        <v>15.22</v>
      </c>
      <c r="J133" s="36">
        <v>0.31</v>
      </c>
      <c r="K133" s="22">
        <v>16.03</v>
      </c>
      <c r="L133" s="22">
        <v>0.64</v>
      </c>
      <c r="M133" s="22">
        <v>11.26</v>
      </c>
      <c r="N133" s="22">
        <f t="shared" si="9"/>
        <v>0.17775520568816658</v>
      </c>
      <c r="O133" s="63">
        <f t="shared" si="5"/>
        <v>7</v>
      </c>
      <c r="P133" s="65">
        <f t="shared" si="6"/>
        <v>4</v>
      </c>
      <c r="Q133" s="30">
        <v>1</v>
      </c>
      <c r="R133" s="6"/>
      <c r="S133" s="6"/>
      <c r="T133" s="6"/>
      <c r="U133" s="6"/>
      <c r="V133" s="37"/>
      <c r="W133" s="37"/>
      <c r="X133" s="37"/>
      <c r="Y133" s="37"/>
      <c r="Z133" s="37"/>
      <c r="AF133" s="6">
        <v>2</v>
      </c>
      <c r="AI133">
        <v>2</v>
      </c>
      <c r="AN133">
        <v>2</v>
      </c>
    </row>
    <row r="134" spans="1:31" ht="12.75">
      <c r="A134" s="1" t="s">
        <v>177</v>
      </c>
      <c r="B134" s="1">
        <v>0.01</v>
      </c>
      <c r="C134" s="1">
        <v>0.64</v>
      </c>
      <c r="D134" s="1">
        <v>0.16</v>
      </c>
      <c r="E134" s="71">
        <f t="shared" si="7"/>
        <v>0.07375</v>
      </c>
      <c r="F134" s="69"/>
      <c r="G134" s="36"/>
      <c r="H134" s="36"/>
      <c r="I134" s="36">
        <v>0.34</v>
      </c>
      <c r="J134" s="36"/>
      <c r="K134" s="22">
        <v>0.16</v>
      </c>
      <c r="L134"/>
      <c r="M134" s="3">
        <v>0.09</v>
      </c>
      <c r="N134" s="22">
        <f t="shared" si="9"/>
        <v>0.2031488065007618</v>
      </c>
      <c r="O134" s="63">
        <f t="shared" si="5"/>
        <v>8</v>
      </c>
      <c r="P134" s="65">
        <f t="shared" si="6"/>
        <v>2</v>
      </c>
      <c r="Q134" s="30"/>
      <c r="R134" s="6"/>
      <c r="S134" s="6"/>
      <c r="T134" s="6"/>
      <c r="U134" s="6"/>
      <c r="V134" s="37"/>
      <c r="W134" s="37">
        <v>2</v>
      </c>
      <c r="X134" s="37"/>
      <c r="Y134" s="37"/>
      <c r="Z134" s="37"/>
      <c r="AE134">
        <v>6</v>
      </c>
    </row>
    <row r="135" spans="1:32" ht="12.75">
      <c r="A135" s="1" t="s">
        <v>178</v>
      </c>
      <c r="B135" s="1">
        <v>0.55</v>
      </c>
      <c r="C135" s="1">
        <v>0.21</v>
      </c>
      <c r="D135" s="1">
        <v>0.09</v>
      </c>
      <c r="E135" s="71">
        <f t="shared" si="7"/>
        <v>0.015</v>
      </c>
      <c r="F135" s="69"/>
      <c r="G135" s="36">
        <v>0.06</v>
      </c>
      <c r="H135" s="36"/>
      <c r="I135" s="36"/>
      <c r="J135" s="36"/>
      <c r="K135" s="22">
        <v>0.02</v>
      </c>
      <c r="L135"/>
      <c r="M135" s="3">
        <v>0.04</v>
      </c>
      <c r="N135" s="22">
        <f t="shared" si="9"/>
        <v>0.05078720162519045</v>
      </c>
      <c r="O135" s="63">
        <f t="shared" si="5"/>
        <v>2</v>
      </c>
      <c r="P135" s="65">
        <f t="shared" si="6"/>
        <v>2</v>
      </c>
      <c r="Q135" s="30"/>
      <c r="R135" s="6"/>
      <c r="S135" s="6"/>
      <c r="T135" s="6"/>
      <c r="U135" s="6"/>
      <c r="V135" s="37"/>
      <c r="W135" s="37">
        <v>1</v>
      </c>
      <c r="X135" s="37"/>
      <c r="Y135" s="37"/>
      <c r="Z135" s="37"/>
      <c r="AF135" s="6">
        <v>1</v>
      </c>
    </row>
    <row r="136" spans="1:53" ht="12.75">
      <c r="A136" s="1" t="s">
        <v>179</v>
      </c>
      <c r="B136" s="1">
        <v>15.09</v>
      </c>
      <c r="C136" s="1">
        <v>14.62</v>
      </c>
      <c r="D136" s="1">
        <v>17.53</v>
      </c>
      <c r="E136" s="71">
        <f aca="true" t="shared" si="10" ref="E136:E141">(F136+G136+H136+I136+J136+K136+L136+M136)/8</f>
        <v>14.906249999999998</v>
      </c>
      <c r="F136" s="69">
        <v>7.25</v>
      </c>
      <c r="G136" s="36">
        <v>12.53</v>
      </c>
      <c r="H136" s="36">
        <v>13.52</v>
      </c>
      <c r="I136" s="36">
        <v>23.73</v>
      </c>
      <c r="J136" s="36">
        <v>16.29</v>
      </c>
      <c r="K136" s="22">
        <v>22.91</v>
      </c>
      <c r="L136" s="22">
        <v>8.17</v>
      </c>
      <c r="M136" s="22">
        <v>14.85</v>
      </c>
      <c r="N136" s="22">
        <f t="shared" si="9"/>
        <v>10.436769933976638</v>
      </c>
      <c r="O136" s="63">
        <f aca="true" t="shared" si="11" ref="O136:O141">SUM(Q136:BB136)</f>
        <v>411</v>
      </c>
      <c r="P136" s="65">
        <f>COUNTA(Q136:BB136)</f>
        <v>35</v>
      </c>
      <c r="Q136" s="30">
        <v>2</v>
      </c>
      <c r="R136" s="6">
        <v>26</v>
      </c>
      <c r="S136" s="6"/>
      <c r="T136" s="6">
        <v>4</v>
      </c>
      <c r="U136" s="6">
        <v>29</v>
      </c>
      <c r="V136" s="37">
        <v>4</v>
      </c>
      <c r="W136" s="37">
        <v>6</v>
      </c>
      <c r="X136" s="37">
        <v>14</v>
      </c>
      <c r="Y136" s="37">
        <v>23</v>
      </c>
      <c r="Z136" s="37">
        <v>5</v>
      </c>
      <c r="AA136" s="35">
        <v>7</v>
      </c>
      <c r="AB136" s="35">
        <v>10</v>
      </c>
      <c r="AC136" s="35">
        <v>7</v>
      </c>
      <c r="AD136" s="35">
        <v>17</v>
      </c>
      <c r="AE136" s="35">
        <v>19</v>
      </c>
      <c r="AF136" s="35">
        <v>9</v>
      </c>
      <c r="AG136" s="35">
        <v>6</v>
      </c>
      <c r="AH136" s="35">
        <v>14</v>
      </c>
      <c r="AI136">
        <v>6</v>
      </c>
      <c r="AJ136" s="35">
        <v>13</v>
      </c>
      <c r="AK136" s="35">
        <v>29</v>
      </c>
      <c r="AL136">
        <v>8</v>
      </c>
      <c r="AM136">
        <v>20</v>
      </c>
      <c r="AN136">
        <v>32</v>
      </c>
      <c r="AO136">
        <v>5</v>
      </c>
      <c r="AP136">
        <v>5</v>
      </c>
      <c r="AR136">
        <v>4</v>
      </c>
      <c r="AS136">
        <v>23</v>
      </c>
      <c r="AT136">
        <v>10</v>
      </c>
      <c r="AU136">
        <v>5</v>
      </c>
      <c r="AV136">
        <v>5</v>
      </c>
      <c r="AW136" s="5">
        <v>9</v>
      </c>
      <c r="AX136" s="5">
        <v>15</v>
      </c>
      <c r="AY136" s="5">
        <v>11</v>
      </c>
      <c r="AZ136" s="5">
        <v>6</v>
      </c>
      <c r="BA136" s="5">
        <v>3</v>
      </c>
    </row>
    <row r="137" spans="1:26" ht="12.75">
      <c r="A137" s="1" t="s">
        <v>180</v>
      </c>
      <c r="B137" s="1">
        <v>0.01</v>
      </c>
      <c r="C137" s="1">
        <v>0.01</v>
      </c>
      <c r="E137" s="71">
        <f t="shared" si="10"/>
        <v>0.015000000000000001</v>
      </c>
      <c r="F137" s="69"/>
      <c r="G137" s="36"/>
      <c r="H137" s="36"/>
      <c r="I137" s="36">
        <v>0.1</v>
      </c>
      <c r="J137" s="36">
        <v>0.02</v>
      </c>
      <c r="K137" s="22"/>
      <c r="L137"/>
      <c r="N137" s="22">
        <f t="shared" si="9"/>
        <v>0</v>
      </c>
      <c r="O137" s="63">
        <f t="shared" si="11"/>
        <v>0</v>
      </c>
      <c r="P137" s="65">
        <f>COUNTA(Q137:BB137)</f>
        <v>0</v>
      </c>
      <c r="Q137" s="30"/>
      <c r="R137" s="6"/>
      <c r="S137" s="6"/>
      <c r="T137" s="6"/>
      <c r="U137" s="6"/>
      <c r="V137" s="37"/>
      <c r="W137" s="37"/>
      <c r="X137" s="37"/>
      <c r="Y137" s="37"/>
      <c r="Z137" s="37"/>
    </row>
    <row r="138" spans="1:50" ht="12.75">
      <c r="A138" s="1" t="s">
        <v>181</v>
      </c>
      <c r="B138" s="1">
        <v>0.02</v>
      </c>
      <c r="C138" s="1">
        <v>0.23</v>
      </c>
      <c r="D138" s="1">
        <v>0.29</v>
      </c>
      <c r="E138" s="71">
        <f t="shared" si="10"/>
        <v>0.024999999999999998</v>
      </c>
      <c r="F138" s="69"/>
      <c r="G138" s="36">
        <v>0.03</v>
      </c>
      <c r="H138" s="36">
        <v>0.03</v>
      </c>
      <c r="I138" s="36">
        <v>0.02</v>
      </c>
      <c r="J138" s="36">
        <v>0.04</v>
      </c>
      <c r="K138" s="22">
        <v>0.02</v>
      </c>
      <c r="L138" s="22">
        <v>0.04</v>
      </c>
      <c r="M138" s="22">
        <v>0.02</v>
      </c>
      <c r="N138" s="22">
        <f>O138*10/O$4</f>
        <v>0.07618080243778567</v>
      </c>
      <c r="O138" s="63">
        <f t="shared" si="11"/>
        <v>3</v>
      </c>
      <c r="P138" s="65">
        <f>COUNTA(Q138:BB138)</f>
        <v>1</v>
      </c>
      <c r="Q138" s="30"/>
      <c r="R138" s="6"/>
      <c r="S138" s="6"/>
      <c r="T138" s="6"/>
      <c r="U138" s="6"/>
      <c r="V138" s="37"/>
      <c r="W138" s="37"/>
      <c r="X138" s="37"/>
      <c r="Y138" s="37"/>
      <c r="Z138" s="37"/>
      <c r="AX138" s="5">
        <v>3</v>
      </c>
    </row>
    <row r="139" spans="1:54" ht="12.75">
      <c r="A139" s="1" t="s">
        <v>182</v>
      </c>
      <c r="B139" s="1">
        <v>56.13</v>
      </c>
      <c r="C139" s="1">
        <v>43.64</v>
      </c>
      <c r="D139" s="52">
        <v>30.1</v>
      </c>
      <c r="E139" s="71">
        <f t="shared" si="10"/>
        <v>32.18</v>
      </c>
      <c r="F139" s="69">
        <v>12.98</v>
      </c>
      <c r="G139" s="36">
        <v>21.9</v>
      </c>
      <c r="H139" s="36">
        <v>23.8</v>
      </c>
      <c r="I139" s="36">
        <v>43.92</v>
      </c>
      <c r="J139" s="36">
        <v>42.81</v>
      </c>
      <c r="K139" s="22">
        <v>34.38</v>
      </c>
      <c r="L139" s="22">
        <v>28.49</v>
      </c>
      <c r="M139" s="22">
        <v>49.16</v>
      </c>
      <c r="N139" s="22">
        <f>O139*10/O$4</f>
        <v>57.51650584052818</v>
      </c>
      <c r="O139" s="63">
        <f t="shared" si="11"/>
        <v>2265</v>
      </c>
      <c r="P139" s="65">
        <f>COUNTA(Q139:BB139)</f>
        <v>34</v>
      </c>
      <c r="Q139" s="30">
        <v>2</v>
      </c>
      <c r="R139" s="6">
        <v>117</v>
      </c>
      <c r="S139" s="6">
        <v>4</v>
      </c>
      <c r="T139" s="6">
        <v>2</v>
      </c>
      <c r="U139" s="6">
        <v>44</v>
      </c>
      <c r="V139" s="37">
        <v>31</v>
      </c>
      <c r="W139" s="37">
        <v>29</v>
      </c>
      <c r="X139" s="37">
        <v>31</v>
      </c>
      <c r="Y139" s="37">
        <v>1</v>
      </c>
      <c r="Z139" s="37">
        <v>43</v>
      </c>
      <c r="AA139" s="35">
        <v>29</v>
      </c>
      <c r="AB139" s="35">
        <v>57</v>
      </c>
      <c r="AC139" s="35">
        <v>147</v>
      </c>
      <c r="AD139" s="35">
        <v>158</v>
      </c>
      <c r="AE139" s="35">
        <v>62</v>
      </c>
      <c r="AF139" s="35">
        <v>68</v>
      </c>
      <c r="AG139" s="35">
        <v>2</v>
      </c>
      <c r="AH139" s="35">
        <v>51</v>
      </c>
      <c r="AI139">
        <v>74</v>
      </c>
      <c r="AJ139" s="35">
        <v>13</v>
      </c>
      <c r="AK139" s="35">
        <v>166</v>
      </c>
      <c r="AL139">
        <v>7</v>
      </c>
      <c r="AM139">
        <v>333</v>
      </c>
      <c r="AN139">
        <v>119</v>
      </c>
      <c r="AO139">
        <v>7</v>
      </c>
      <c r="AP139">
        <v>223</v>
      </c>
      <c r="AR139">
        <v>126</v>
      </c>
      <c r="AS139">
        <v>207</v>
      </c>
      <c r="AT139">
        <v>1</v>
      </c>
      <c r="AU139">
        <v>39</v>
      </c>
      <c r="AW139" s="5">
        <v>29</v>
      </c>
      <c r="AX139" s="5">
        <v>22</v>
      </c>
      <c r="AY139" s="5"/>
      <c r="AZ139" s="5">
        <v>6</v>
      </c>
      <c r="BA139" s="5"/>
      <c r="BB139">
        <v>15</v>
      </c>
    </row>
    <row r="140" spans="1:50" ht="12.75">
      <c r="A140" s="1" t="s">
        <v>183</v>
      </c>
      <c r="B140" s="1">
        <v>0.09</v>
      </c>
      <c r="C140" s="1">
        <v>0.23</v>
      </c>
      <c r="D140" s="1">
        <v>0.43</v>
      </c>
      <c r="E140" s="71">
        <f t="shared" si="10"/>
        <v>0.22142213555675094</v>
      </c>
      <c r="F140" s="69">
        <v>0.21</v>
      </c>
      <c r="G140" s="36">
        <v>0.03</v>
      </c>
      <c r="H140" s="36">
        <v>0.36</v>
      </c>
      <c r="I140" s="36">
        <v>0.34</v>
      </c>
      <c r="J140" s="36">
        <v>0.21</v>
      </c>
      <c r="K140" s="22">
        <v>0.16137708445400753</v>
      </c>
      <c r="L140" s="22">
        <v>0.33</v>
      </c>
      <c r="M140" s="22">
        <v>0.13</v>
      </c>
      <c r="N140" s="22">
        <f>O140*10/O$4</f>
        <v>0.17775520568816658</v>
      </c>
      <c r="O140" s="63">
        <f t="shared" si="11"/>
        <v>7</v>
      </c>
      <c r="P140" s="65">
        <f>COUNTA(Q140:BB140)</f>
        <v>5</v>
      </c>
      <c r="Q140" s="30"/>
      <c r="R140" s="32"/>
      <c r="S140" s="32"/>
      <c r="T140" s="32"/>
      <c r="U140" s="6">
        <v>2</v>
      </c>
      <c r="V140" s="40"/>
      <c r="W140" s="40"/>
      <c r="X140" s="40"/>
      <c r="Y140" s="40"/>
      <c r="Z140" s="40"/>
      <c r="AK140">
        <v>1</v>
      </c>
      <c r="AL140">
        <v>1</v>
      </c>
      <c r="AW140" s="5">
        <v>1</v>
      </c>
      <c r="AX140" s="5">
        <v>2</v>
      </c>
    </row>
    <row r="141" spans="1:54" ht="12.75">
      <c r="A141" s="1" t="s">
        <v>184</v>
      </c>
      <c r="B141" s="54">
        <f>SUM(B5:B140)</f>
        <v>626.6900000000002</v>
      </c>
      <c r="C141" s="54">
        <f>SUM(C5:C140)</f>
        <v>626.3800000000001</v>
      </c>
      <c r="D141" s="54">
        <f>SUM(D5:D140)</f>
        <v>592.5399999999998</v>
      </c>
      <c r="E141" s="72">
        <f t="shared" si="10"/>
        <v>604.2888034728558</v>
      </c>
      <c r="F141" s="12">
        <f aca="true" t="shared" si="12" ref="F141:N141">SUM(F5:F140)</f>
        <v>382.37000000000006</v>
      </c>
      <c r="G141" s="12">
        <f t="shared" si="12"/>
        <v>655.2999999999996</v>
      </c>
      <c r="H141" s="12">
        <f t="shared" si="12"/>
        <v>464.93</v>
      </c>
      <c r="I141" s="12">
        <f t="shared" si="12"/>
        <v>855.9200000000001</v>
      </c>
      <c r="J141" s="12">
        <f t="shared" si="12"/>
        <v>435.86</v>
      </c>
      <c r="K141" s="12">
        <f t="shared" si="12"/>
        <v>525.228262506724</v>
      </c>
      <c r="L141" s="12">
        <f t="shared" si="12"/>
        <v>692.1721652761223</v>
      </c>
      <c r="M141" s="12">
        <f t="shared" si="12"/>
        <v>822.5300000000001</v>
      </c>
      <c r="N141" s="12">
        <f t="shared" si="12"/>
        <v>586.3636363636365</v>
      </c>
      <c r="O141" s="63">
        <f t="shared" si="11"/>
        <v>23091</v>
      </c>
      <c r="P141" s="65"/>
      <c r="Q141" s="39">
        <f aca="true" t="shared" si="13" ref="Q141:BB141">SUM(Q5:Q140)</f>
        <v>235</v>
      </c>
      <c r="R141" s="39">
        <f t="shared" si="13"/>
        <v>657</v>
      </c>
      <c r="S141" s="39">
        <f t="shared" si="13"/>
        <v>126</v>
      </c>
      <c r="T141" s="39">
        <f t="shared" si="13"/>
        <v>503</v>
      </c>
      <c r="U141" s="39">
        <f t="shared" si="13"/>
        <v>730</v>
      </c>
      <c r="V141" s="39">
        <f t="shared" si="13"/>
        <v>279</v>
      </c>
      <c r="W141" s="39">
        <f t="shared" si="13"/>
        <v>460</v>
      </c>
      <c r="X141" s="39">
        <f t="shared" si="13"/>
        <v>1320</v>
      </c>
      <c r="Y141" s="39">
        <f t="shared" si="13"/>
        <v>836</v>
      </c>
      <c r="Z141" s="39">
        <f t="shared" si="13"/>
        <v>636</v>
      </c>
      <c r="AA141" s="39">
        <f t="shared" si="13"/>
        <v>563</v>
      </c>
      <c r="AB141" s="39">
        <f t="shared" si="13"/>
        <v>801</v>
      </c>
      <c r="AC141" s="39">
        <f t="shared" si="13"/>
        <v>368</v>
      </c>
      <c r="AD141" s="39">
        <f t="shared" si="13"/>
        <v>817</v>
      </c>
      <c r="AE141" s="39">
        <f t="shared" si="13"/>
        <v>687</v>
      </c>
      <c r="AF141" s="6">
        <f t="shared" si="13"/>
        <v>972</v>
      </c>
      <c r="AG141" s="6">
        <f t="shared" si="13"/>
        <v>127</v>
      </c>
      <c r="AH141" s="39">
        <f t="shared" si="13"/>
        <v>572</v>
      </c>
      <c r="AI141" s="39">
        <f t="shared" si="13"/>
        <v>642</v>
      </c>
      <c r="AJ141" s="39">
        <f t="shared" si="13"/>
        <v>909</v>
      </c>
      <c r="AK141" s="39">
        <f t="shared" si="13"/>
        <v>1372</v>
      </c>
      <c r="AL141" s="39">
        <f t="shared" si="13"/>
        <v>642</v>
      </c>
      <c r="AM141" s="39">
        <f t="shared" si="13"/>
        <v>941</v>
      </c>
      <c r="AN141" s="39">
        <f t="shared" si="13"/>
        <v>1410</v>
      </c>
      <c r="AO141" s="39">
        <f t="shared" si="13"/>
        <v>404</v>
      </c>
      <c r="AP141" s="39">
        <f t="shared" si="13"/>
        <v>638</v>
      </c>
      <c r="AQ141" s="39">
        <f t="shared" si="13"/>
        <v>243</v>
      </c>
      <c r="AR141" s="39">
        <f t="shared" si="13"/>
        <v>387</v>
      </c>
      <c r="AS141" s="39">
        <f t="shared" si="13"/>
        <v>968</v>
      </c>
      <c r="AT141" s="39">
        <f t="shared" si="13"/>
        <v>225</v>
      </c>
      <c r="AU141" s="39">
        <f t="shared" si="13"/>
        <v>226</v>
      </c>
      <c r="AV141" s="39">
        <f t="shared" si="13"/>
        <v>592</v>
      </c>
      <c r="AW141" s="39">
        <f t="shared" si="13"/>
        <v>794</v>
      </c>
      <c r="AX141" s="39">
        <f t="shared" si="13"/>
        <v>817</v>
      </c>
      <c r="AY141" s="39">
        <f t="shared" si="13"/>
        <v>486</v>
      </c>
      <c r="AZ141" s="39">
        <f t="shared" si="13"/>
        <v>493</v>
      </c>
      <c r="BA141" s="39">
        <f t="shared" si="13"/>
        <v>157</v>
      </c>
      <c r="BB141" s="39">
        <f t="shared" si="13"/>
        <v>56</v>
      </c>
    </row>
    <row r="142" spans="1:54" ht="12.75">
      <c r="A142" s="1" t="s">
        <v>185</v>
      </c>
      <c r="F142" s="41">
        <f aca="true" t="shared" si="14" ref="F142:L142">COUNTA(F5:F140)</f>
        <v>92</v>
      </c>
      <c r="G142" s="41">
        <f t="shared" si="14"/>
        <v>90</v>
      </c>
      <c r="H142" s="41">
        <f t="shared" si="14"/>
        <v>87</v>
      </c>
      <c r="I142" s="41">
        <f t="shared" si="14"/>
        <v>90</v>
      </c>
      <c r="J142" s="41">
        <f t="shared" si="14"/>
        <v>92</v>
      </c>
      <c r="K142" s="41">
        <f t="shared" si="14"/>
        <v>94</v>
      </c>
      <c r="L142" s="41">
        <f t="shared" si="14"/>
        <v>92</v>
      </c>
      <c r="M142" s="42">
        <f>COUNTIF(M5:M141,"&gt;0")</f>
        <v>97</v>
      </c>
      <c r="N142" s="42">
        <f>COUNTIF(N5:N141,"&gt;0")</f>
        <v>95</v>
      </c>
      <c r="O142" s="43">
        <f>COUNTIF(O5:O141,"&gt;0")</f>
        <v>95</v>
      </c>
      <c r="P142" s="65"/>
      <c r="Q142" s="39">
        <f>COUNTA(Q5:Q140)</f>
        <v>27</v>
      </c>
      <c r="R142" s="39">
        <f aca="true" t="shared" si="15" ref="R142:BB142">COUNTA(R5:R140)</f>
        <v>29</v>
      </c>
      <c r="S142" s="39">
        <f t="shared" si="15"/>
        <v>13</v>
      </c>
      <c r="T142" s="39">
        <f>COUNTA(T5:T140)</f>
        <v>36</v>
      </c>
      <c r="U142" s="39">
        <f t="shared" si="15"/>
        <v>37</v>
      </c>
      <c r="V142" s="39">
        <f t="shared" si="15"/>
        <v>22</v>
      </c>
      <c r="W142" s="39">
        <f t="shared" si="15"/>
        <v>41</v>
      </c>
      <c r="X142" s="39">
        <f t="shared" si="15"/>
        <v>35</v>
      </c>
      <c r="Y142" s="39">
        <f t="shared" si="15"/>
        <v>23</v>
      </c>
      <c r="Z142" s="39">
        <f>COUNTA(Z5:Z140)</f>
        <v>25</v>
      </c>
      <c r="AA142" s="39">
        <f t="shared" si="15"/>
        <v>23</v>
      </c>
      <c r="AB142" s="39">
        <f t="shared" si="15"/>
        <v>23</v>
      </c>
      <c r="AC142" s="39">
        <f t="shared" si="15"/>
        <v>18</v>
      </c>
      <c r="AD142" s="39">
        <f t="shared" si="15"/>
        <v>37</v>
      </c>
      <c r="AE142" s="39">
        <f t="shared" si="15"/>
        <v>43</v>
      </c>
      <c r="AF142" s="39">
        <f t="shared" si="15"/>
        <v>39</v>
      </c>
      <c r="AG142" s="39">
        <f t="shared" si="15"/>
        <v>25</v>
      </c>
      <c r="AH142" s="39">
        <f t="shared" si="15"/>
        <v>34</v>
      </c>
      <c r="AI142" s="39">
        <f t="shared" si="15"/>
        <v>32</v>
      </c>
      <c r="AJ142" s="39">
        <f t="shared" si="15"/>
        <v>23</v>
      </c>
      <c r="AK142" s="39">
        <f t="shared" si="15"/>
        <v>42</v>
      </c>
      <c r="AL142" s="39">
        <f t="shared" si="15"/>
        <v>28</v>
      </c>
      <c r="AM142" s="39">
        <f t="shared" si="15"/>
        <v>25</v>
      </c>
      <c r="AN142" s="39">
        <f t="shared" si="15"/>
        <v>46</v>
      </c>
      <c r="AO142" s="39">
        <f t="shared" si="15"/>
        <v>26</v>
      </c>
      <c r="AP142" s="39">
        <f t="shared" si="15"/>
        <v>39</v>
      </c>
      <c r="AQ142" s="39">
        <f>COUNTA(AQ5:AQ140)</f>
        <v>26</v>
      </c>
      <c r="AR142" s="39">
        <f t="shared" si="15"/>
        <v>31</v>
      </c>
      <c r="AS142" s="39">
        <f>COUNTA(AS5:AS140)</f>
        <v>31</v>
      </c>
      <c r="AT142" s="39">
        <f>COUNTA(AT5:AT140)</f>
        <v>17</v>
      </c>
      <c r="AU142" s="39">
        <f>COUNTA(AU5:AU140)</f>
        <v>29</v>
      </c>
      <c r="AV142" s="39">
        <f t="shared" si="15"/>
        <v>23</v>
      </c>
      <c r="AW142" s="39">
        <f t="shared" si="15"/>
        <v>40</v>
      </c>
      <c r="AX142" s="39">
        <f t="shared" si="15"/>
        <v>42</v>
      </c>
      <c r="AY142" s="39">
        <f t="shared" si="15"/>
        <v>34</v>
      </c>
      <c r="AZ142" s="39">
        <f>COUNTA(AZ5:AZ140)</f>
        <v>28</v>
      </c>
      <c r="BA142" s="39">
        <f t="shared" si="15"/>
        <v>17</v>
      </c>
      <c r="BB142" s="39">
        <f t="shared" si="15"/>
        <v>13</v>
      </c>
    </row>
    <row r="143" spans="2:17" ht="12.75">
      <c r="B143" s="50" t="s">
        <v>273</v>
      </c>
      <c r="F143" s="1">
        <f>COUNTA(A5:A140)</f>
        <v>136</v>
      </c>
      <c r="N143" s="2" t="s">
        <v>186</v>
      </c>
      <c r="P143" s="74">
        <f>AVERAGE(R142:BB142)</f>
        <v>29.594594594594593</v>
      </c>
      <c r="Q143" s="44"/>
    </row>
    <row r="144" ht="12.75">
      <c r="Q144" s="45"/>
    </row>
  </sheetData>
  <mergeCells count="1">
    <mergeCell ref="F2:N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H20" sqref="H20"/>
    </sheetView>
  </sheetViews>
  <sheetFormatPr defaultColWidth="9.140625" defaultRowHeight="12.75"/>
  <cols>
    <col min="1" max="1" width="12.140625" style="0" customWidth="1"/>
  </cols>
  <sheetData>
    <row r="1" ht="12.75">
      <c r="A1" s="5" t="s">
        <v>187</v>
      </c>
    </row>
    <row r="2" ht="12.75">
      <c r="A2" t="s">
        <v>188</v>
      </c>
    </row>
    <row r="3" spans="1:4" ht="12.75">
      <c r="A3" t="s">
        <v>250</v>
      </c>
      <c r="B3" t="s">
        <v>249</v>
      </c>
      <c r="D3" t="s">
        <v>251</v>
      </c>
    </row>
    <row r="4" spans="1:4" ht="12.75">
      <c r="A4" t="s">
        <v>189</v>
      </c>
      <c r="B4" t="s">
        <v>190</v>
      </c>
      <c r="D4" t="s">
        <v>191</v>
      </c>
    </row>
    <row r="5" spans="1:4" ht="12.75">
      <c r="A5" t="s">
        <v>192</v>
      </c>
      <c r="B5" t="s">
        <v>3</v>
      </c>
      <c r="D5" t="s">
        <v>254</v>
      </c>
    </row>
    <row r="6" spans="1:4" ht="12.75">
      <c r="A6" t="s">
        <v>194</v>
      </c>
      <c r="B6" t="s">
        <v>245</v>
      </c>
      <c r="D6" t="s">
        <v>247</v>
      </c>
    </row>
    <row r="7" spans="1:4" ht="12.75">
      <c r="A7" t="s">
        <v>194</v>
      </c>
      <c r="B7" t="s">
        <v>4</v>
      </c>
      <c r="D7" t="s">
        <v>241</v>
      </c>
    </row>
    <row r="8" spans="1:4" ht="12.75">
      <c r="A8" t="s">
        <v>195</v>
      </c>
      <c r="B8" t="s">
        <v>5</v>
      </c>
      <c r="D8" t="s">
        <v>241</v>
      </c>
    </row>
    <row r="9" spans="1:4" ht="12.75">
      <c r="A9" t="s">
        <v>195</v>
      </c>
      <c r="B9" t="s">
        <v>6</v>
      </c>
      <c r="D9" t="s">
        <v>230</v>
      </c>
    </row>
    <row r="10" spans="1:4" ht="12.75">
      <c r="A10" t="s">
        <v>196</v>
      </c>
      <c r="B10" t="s">
        <v>7</v>
      </c>
      <c r="D10" t="s">
        <v>197</v>
      </c>
    </row>
    <row r="11" spans="1:4" ht="12.75">
      <c r="A11" t="s">
        <v>196</v>
      </c>
      <c r="B11" t="s">
        <v>8</v>
      </c>
      <c r="D11" t="s">
        <v>271</v>
      </c>
    </row>
    <row r="12" spans="1:4" ht="12.75">
      <c r="A12" t="s">
        <v>265</v>
      </c>
      <c r="B12" t="s">
        <v>264</v>
      </c>
      <c r="D12" t="s">
        <v>266</v>
      </c>
    </row>
    <row r="13" spans="1:4" ht="12.75">
      <c r="A13" t="s">
        <v>198</v>
      </c>
      <c r="B13" t="s">
        <v>9</v>
      </c>
      <c r="D13" t="s">
        <v>262</v>
      </c>
    </row>
    <row r="14" spans="1:4" ht="12.75">
      <c r="A14" t="s">
        <v>199</v>
      </c>
      <c r="B14" t="s">
        <v>10</v>
      </c>
      <c r="D14" t="s">
        <v>200</v>
      </c>
    </row>
    <row r="15" spans="1:4" ht="12.75">
      <c r="A15" t="s">
        <v>199</v>
      </c>
      <c r="B15" t="s">
        <v>240</v>
      </c>
      <c r="D15" t="s">
        <v>242</v>
      </c>
    </row>
    <row r="16" spans="1:4" ht="12.75">
      <c r="A16" t="s">
        <v>201</v>
      </c>
      <c r="B16" t="s">
        <v>11</v>
      </c>
      <c r="D16" t="s">
        <v>231</v>
      </c>
    </row>
    <row r="17" spans="1:4" ht="12.75">
      <c r="A17" t="s">
        <v>202</v>
      </c>
      <c r="B17" t="s">
        <v>12</v>
      </c>
      <c r="D17" t="s">
        <v>243</v>
      </c>
    </row>
    <row r="18" spans="1:4" ht="12.75">
      <c r="A18" t="s">
        <v>202</v>
      </c>
      <c r="B18" t="s">
        <v>13</v>
      </c>
      <c r="D18" t="s">
        <v>203</v>
      </c>
    </row>
    <row r="19" spans="1:4" ht="12.75">
      <c r="A19" t="s">
        <v>202</v>
      </c>
      <c r="B19" t="s">
        <v>14</v>
      </c>
      <c r="D19" t="s">
        <v>243</v>
      </c>
    </row>
    <row r="20" spans="1:4" ht="12.75">
      <c r="A20" t="s">
        <v>204</v>
      </c>
      <c r="B20" t="s">
        <v>15</v>
      </c>
      <c r="D20" t="s">
        <v>238</v>
      </c>
    </row>
    <row r="21" spans="1:4" ht="12.75">
      <c r="A21" t="s">
        <v>205</v>
      </c>
      <c r="B21" t="s">
        <v>16</v>
      </c>
      <c r="D21" t="s">
        <v>232</v>
      </c>
    </row>
    <row r="22" spans="1:4" ht="12.75">
      <c r="A22" t="s">
        <v>206</v>
      </c>
      <c r="B22" t="s">
        <v>17</v>
      </c>
      <c r="D22" t="s">
        <v>239</v>
      </c>
    </row>
    <row r="23" spans="1:4" ht="12.75">
      <c r="A23" t="s">
        <v>206</v>
      </c>
      <c r="B23" t="s">
        <v>18</v>
      </c>
      <c r="D23" t="s">
        <v>239</v>
      </c>
    </row>
    <row r="24" spans="1:4" ht="12.75">
      <c r="A24" t="s">
        <v>206</v>
      </c>
      <c r="B24" t="s">
        <v>261</v>
      </c>
      <c r="D24" t="s">
        <v>260</v>
      </c>
    </row>
    <row r="25" spans="1:4" ht="12.75">
      <c r="A25" t="s">
        <v>207</v>
      </c>
      <c r="B25" t="s">
        <v>19</v>
      </c>
      <c r="D25" t="s">
        <v>208</v>
      </c>
    </row>
    <row r="26" spans="1:4" ht="12.75">
      <c r="A26" t="s">
        <v>209</v>
      </c>
      <c r="B26" t="s">
        <v>20</v>
      </c>
      <c r="D26" t="s">
        <v>210</v>
      </c>
    </row>
    <row r="27" spans="1:4" ht="12.75">
      <c r="A27" t="s">
        <v>209</v>
      </c>
      <c r="B27" t="s">
        <v>21</v>
      </c>
      <c r="D27" t="s">
        <v>193</v>
      </c>
    </row>
    <row r="28" spans="1:4" ht="12.75">
      <c r="A28" t="s">
        <v>209</v>
      </c>
      <c r="B28" t="s">
        <v>22</v>
      </c>
      <c r="D28" t="s">
        <v>238</v>
      </c>
    </row>
    <row r="29" spans="1:4" ht="12.75">
      <c r="A29" t="s">
        <v>209</v>
      </c>
      <c r="B29" t="s">
        <v>234</v>
      </c>
      <c r="D29" t="s">
        <v>236</v>
      </c>
    </row>
    <row r="30" spans="1:4" ht="12.75">
      <c r="A30" t="s">
        <v>209</v>
      </c>
      <c r="B30" t="s">
        <v>23</v>
      </c>
      <c r="D30" t="s">
        <v>237</v>
      </c>
    </row>
    <row r="31" spans="1:4" ht="12.75">
      <c r="A31" t="s">
        <v>228</v>
      </c>
      <c r="B31" t="s">
        <v>227</v>
      </c>
      <c r="D31" t="s">
        <v>229</v>
      </c>
    </row>
    <row r="32" spans="1:4" ht="12.75">
      <c r="A32" t="s">
        <v>258</v>
      </c>
      <c r="B32" t="s">
        <v>257</v>
      </c>
      <c r="D32" t="s">
        <v>259</v>
      </c>
    </row>
    <row r="33" spans="1:4" ht="12.75">
      <c r="A33" t="s">
        <v>211</v>
      </c>
      <c r="B33" t="s">
        <v>252</v>
      </c>
      <c r="D33" t="s">
        <v>253</v>
      </c>
    </row>
    <row r="34" spans="1:4" ht="12.75">
      <c r="A34" t="s">
        <v>211</v>
      </c>
      <c r="B34" t="s">
        <v>24</v>
      </c>
      <c r="D34" t="s">
        <v>233</v>
      </c>
    </row>
    <row r="35" spans="1:4" ht="12.75">
      <c r="A35" t="s">
        <v>211</v>
      </c>
      <c r="B35" t="s">
        <v>25</v>
      </c>
      <c r="D35" t="s">
        <v>213</v>
      </c>
    </row>
    <row r="36" spans="1:4" ht="12.75">
      <c r="A36" t="s">
        <v>211</v>
      </c>
      <c r="B36" t="s">
        <v>214</v>
      </c>
      <c r="D36" t="s">
        <v>215</v>
      </c>
    </row>
    <row r="37" spans="1:4" ht="12.75">
      <c r="A37" t="s">
        <v>211</v>
      </c>
      <c r="B37" t="s">
        <v>214</v>
      </c>
      <c r="D37" t="s">
        <v>215</v>
      </c>
    </row>
    <row r="38" spans="1:4" ht="12.75">
      <c r="A38" t="s">
        <v>211</v>
      </c>
      <c r="B38" t="s">
        <v>214</v>
      </c>
      <c r="D38" t="s">
        <v>272</v>
      </c>
    </row>
    <row r="39" spans="1:4" ht="12.75">
      <c r="A39" t="s">
        <v>211</v>
      </c>
      <c r="B39" t="s">
        <v>28</v>
      </c>
      <c r="D39" t="s">
        <v>212</v>
      </c>
    </row>
    <row r="40" spans="1:4" ht="12.75">
      <c r="A40" t="s">
        <v>216</v>
      </c>
      <c r="B40" t="s">
        <v>29</v>
      </c>
      <c r="D40" t="s">
        <v>235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Gustafsson</cp:lastModifiedBy>
  <dcterms:created xsi:type="dcterms:W3CDTF">2007-11-04T18:24:39Z</dcterms:created>
  <dcterms:modified xsi:type="dcterms:W3CDTF">2007-11-19T18:27:22Z</dcterms:modified>
  <cp:category/>
  <cp:version/>
  <cp:contentType/>
  <cp:contentStatus/>
</cp:coreProperties>
</file>