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431" windowWidth="11775" windowHeight="9360" activeTab="0"/>
  </bookViews>
  <sheets>
    <sheet name="Perustaulukko" sheetId="1" r:id="rId1"/>
    <sheet name="Talvikuolleisuus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<sst xmlns="http://schemas.openxmlformats.org/spreadsheetml/2006/main" count="432" uniqueCount="231">
  <si>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</si>
  <si>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</si>
  <si>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</si>
  <si>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</si>
  <si>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</si>
  <si>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</si>
  <si>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</si>
  <si>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</si>
  <si>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</si>
  <si>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</si>
  <si>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</si>
  <si>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</si>
  <si>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</si>
  <si>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</si>
  <si>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</si>
  <si>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</si>
  <si>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</si>
  <si>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</si>
  <si>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</si>
  <si>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</si>
  <si>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</si>
  <si>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</si>
  <si>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</si>
  <si>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</si>
  <si>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</si>
  <si>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</si>
  <si>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</si>
  <si>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</si>
  <si>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</si>
  <si>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</si>
  <si>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</si>
  <si>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</si>
  <si>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</si>
  <si>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</si>
  <si>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</si>
  <si>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</si>
  <si>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</si>
  <si>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</si>
  <si>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</si>
  <si>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</si>
  <si>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</si>
  <si>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</si>
  <si>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</si>
  <si>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</si>
  <si>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</si>
  <si>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</si>
  <si>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</si>
  <si>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</si>
  <si>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</si>
  <si>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</si>
  <si>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</si>
  <si>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</si>
  <si>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</si>
  <si>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</si>
  <si>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</si>
  <si>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</si>
  <si>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</si>
  <si>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</si>
  <si>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</si>
  <si>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</si>
  <si>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</si>
  <si>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</si>
  <si>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</si>
  <si>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</si>
  <si>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</si>
  <si>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</si>
  <si>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</si>
  <si>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</si>
  <si>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</si>
  <si>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</si>
  <si>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</si>
  <si>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</si>
  <si>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</si>
  <si>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</si>
  <si>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</si>
  <si>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</si>
  <si>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</si>
  <si>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</si>
  <si>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</si>
  <si>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</si>
  <si>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</si>
  <si>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</si>
  <si>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Lapintiainen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</si>
  <si>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</si>
  <si>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</si>
  <si>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</si>
  <si>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</si>
  <si>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</si>
  <si>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</si>
  <si>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</si>
  <si>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</si>
  <si>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</si>
  <si>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</si>
  <si>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</si>
  <si>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</si>
  <si>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</si>
  <si>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</si>
  <si>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</si>
  <si>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</si>
  <si>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</si>
  <si>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</si>
  <si>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</si>
  <si>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</si>
  <si>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</si>
  <si>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</si>
  <si>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</si>
  <si>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</si>
  <si>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</si>
  <si>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</si>
  <si>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</si>
  <si>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</si>
  <si>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>Empo</t>
  </si>
  <si>
    <t xml:space="preserve">PÖY </t>
  </si>
  <si>
    <t xml:space="preserve">RYM </t>
  </si>
  <si>
    <t>Lennart Saari</t>
  </si>
  <si>
    <t>Brunnila</t>
  </si>
  <si>
    <t>Ruissalo</t>
  </si>
  <si>
    <t>Jarmo Laine</t>
  </si>
  <si>
    <t>RAI</t>
  </si>
  <si>
    <t>Harri Päivärinta</t>
  </si>
  <si>
    <t>PAI</t>
  </si>
  <si>
    <t>Vista</t>
  </si>
  <si>
    <t>Tukkasotka</t>
  </si>
  <si>
    <t>Esko Gustafsson, Veijo Peltola</t>
  </si>
  <si>
    <t>Rauvolanlahti</t>
  </si>
  <si>
    <t>Luhtakana</t>
  </si>
  <si>
    <t>Attu</t>
  </si>
  <si>
    <t>Ensimmäisenä minulle havainnot ilmoittaneen henkilön nimi. Varmasti muitakin laskijoita on ollut mukana useimmilla reiteillä</t>
  </si>
  <si>
    <t>Mustapääkerttu</t>
  </si>
  <si>
    <t>Takakirves</t>
  </si>
  <si>
    <t>Osmo Kivivuori, Kari Ahtiainen</t>
  </si>
  <si>
    <t>Suorsala</t>
  </si>
  <si>
    <t>Golfkentän kierto</t>
  </si>
  <si>
    <t>Mynälahti</t>
  </si>
  <si>
    <t>Lapinsirkku</t>
  </si>
  <si>
    <t>Yht. yks/10km</t>
  </si>
  <si>
    <t>SUO</t>
  </si>
  <si>
    <t>Laidike</t>
  </si>
  <si>
    <t>Littoinen</t>
  </si>
  <si>
    <t>Hannu Klemola</t>
  </si>
  <si>
    <r>
      <t xml:space="preserve">RIVIT 5 - 92:
Lajikohtainen yksilömäärä
/ 10 havainnointikilometriä
</t>
    </r>
    <r>
      <rPr>
        <sz val="8"/>
        <rFont val="Arial"/>
        <family val="2"/>
      </rPr>
      <t>(Esim. 40km:n lenkillä vuonna 2002 havaitsi keskimäärin yhden merimetson.)</t>
    </r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</si>
  <si>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</si>
  <si>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</si>
  <si>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</si>
  <si>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</si>
  <si>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</si>
  <si>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</si>
  <si>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</si>
  <si>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</si>
  <si>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</si>
  <si>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</si>
  <si>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</si>
  <si>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</si>
  <si>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</si>
  <si>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</si>
  <si>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</si>
  <si>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*Raimo Hyvönen</t>
  </si>
  <si>
    <t>* olen saanut tiedot Luonnontieteellisen keskusmuseon sivuilta</t>
  </si>
  <si>
    <t>*Rainer Grönholm</t>
  </si>
  <si>
    <t>*Juha Kylänpää</t>
  </si>
  <si>
    <t>Kevola</t>
  </si>
  <si>
    <t>*Pekka Salmi ja yksi muu laskija</t>
  </si>
  <si>
    <t>*Päivi Sirkiä</t>
  </si>
  <si>
    <t>RUS</t>
  </si>
  <si>
    <t>Keskusta-Merttelä</t>
  </si>
  <si>
    <t>Peltopyy</t>
  </si>
  <si>
    <t>*Kai Kankare ja 3 muuta</t>
  </si>
  <si>
    <t>SAU</t>
  </si>
  <si>
    <t>Keskusta</t>
  </si>
  <si>
    <t>Jari Kårlund</t>
  </si>
  <si>
    <t>*Kari Airikkala plus 1</t>
  </si>
  <si>
    <t>Krookila-Metsäaro</t>
  </si>
  <si>
    <t>*Kai Norrdahl</t>
  </si>
  <si>
    <t>Kaastla-Kurala</t>
  </si>
  <si>
    <t>Jaakko Wessman, Kari Saari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</si>
  <si>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</si>
  <si>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</si>
  <si>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</si>
  <si>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</si>
  <si>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</si>
  <si>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</si>
  <si>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</si>
  <si>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</si>
  <si>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</si>
  <si>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</si>
  <si>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Yks/10 reittikm laskennassa
 syksyllä 2007</t>
  </si>
  <si>
    <t>Yks/10 reittikm 
vuodenvaihteessa 2007/08</t>
  </si>
  <si>
    <t>Yks/10 reittikm 
kevätlaskennassa 2008</t>
  </si>
  <si>
    <t>*Arvi Uotila ja yksi muu laskija</t>
  </si>
  <si>
    <t>PÖY</t>
  </si>
  <si>
    <t>Karvionkulma</t>
  </si>
  <si>
    <t>*Olli Loisa</t>
  </si>
  <si>
    <t>Rahkio</t>
  </si>
  <si>
    <t>*Jouko Lehtonen</t>
  </si>
  <si>
    <t>*Markku Hyvönen, Reko Leino</t>
  </si>
  <si>
    <t>*Pekka Alho, Tom Lindbom</t>
  </si>
  <si>
    <t>SAL</t>
  </si>
  <si>
    <t>Ollikkala</t>
  </si>
  <si>
    <t>*Ville Räihä ja yksi muu laskija</t>
  </si>
  <si>
    <t>Esko Gustafsson</t>
  </si>
  <si>
    <t>*Kaj-Ove Pettersson ja kaksi muuta laskijaa</t>
  </si>
  <si>
    <t>*Markus Lampinen</t>
  </si>
  <si>
    <t>*Ville Vasko plus 1 muu laskija</t>
  </si>
  <si>
    <t>MAR</t>
  </si>
  <si>
    <t>Simala</t>
  </si>
  <si>
    <t>HAL</t>
  </si>
  <si>
    <t>Angelniemi</t>
  </si>
  <si>
    <t>Ilona Heiskari</t>
  </si>
  <si>
    <t>Merihanhi</t>
  </si>
  <si>
    <t>*Asko Suoranta</t>
  </si>
  <si>
    <t>Friskalanlahti</t>
  </si>
  <si>
    <t>*Niklas Haxberg</t>
  </si>
  <si>
    <t>Katariinanlaakso-Ala-Lemu</t>
  </si>
  <si>
    <t>Raimo Lehtonen* ja kaksi muuta</t>
  </si>
  <si>
    <t>NAA</t>
  </si>
  <si>
    <t>Satama</t>
  </si>
  <si>
    <t>*Kari Saari ja yksi muu</t>
  </si>
  <si>
    <t>Järämäki-Ihala</t>
  </si>
  <si>
    <t>Röödilä</t>
  </si>
  <si>
    <t>*Timo Nurmi</t>
  </si>
  <si>
    <t>*Arvi Uotila ja yksi muu</t>
  </si>
  <si>
    <t>*Timo Leino ja yksi muu</t>
  </si>
  <si>
    <t>Lehtokurppa</t>
  </si>
  <si>
    <t>Ruissalo Kuuva</t>
  </si>
  <si>
    <t>Ruissalo, Kuuva</t>
  </si>
  <si>
    <t>*Jarmo Laine</t>
  </si>
  <si>
    <t>Ruissalo Keski</t>
  </si>
  <si>
    <t>Ruissalo, Keski</t>
  </si>
  <si>
    <t>Tapani Numminen, Raino Suni</t>
  </si>
  <si>
    <t>Kaanaa-Pirilä</t>
  </si>
  <si>
    <t>Uusintalaskentojen 1999/00-06/07 yks./10km keskiarvo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</si>
</sst>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5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8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180" fontId="0" fillId="0" borderId="2" xfId="0" applyNumberForma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2" fontId="0" fillId="0" borderId="7" xfId="0" applyNumberFormat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" fontId="1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52" sqref="AP52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7109375" style="2" customWidth="1"/>
    <col min="13" max="18" width="6.57421875" style="0" customWidth="1"/>
    <col min="19" max="19" width="6.57421875" style="0" bestFit="1" customWidth="1"/>
    <col min="20" max="20" width="6.57421875" style="0" customWidth="1"/>
  </cols>
  <sheetData>
    <row r="1" ht="12.75">
      <c r="A1" s="1" t="s">
        <v>87</v>
      </c>
    </row>
    <row r="2" spans="1:60" s="5" customFormat="1" ht="129.75">
      <c r="A2" s="4"/>
      <c r="B2" s="27" t="s">
        <v>141</v>
      </c>
      <c r="C2" s="27" t="s">
        <v>142</v>
      </c>
      <c r="D2" s="27" t="s">
        <v>143</v>
      </c>
      <c r="E2" s="27" t="s">
        <v>144</v>
      </c>
      <c r="F2" s="27" t="s">
        <v>230</v>
      </c>
      <c r="G2" s="76" t="s">
        <v>140</v>
      </c>
      <c r="H2" s="76"/>
      <c r="I2" s="76"/>
      <c r="J2" s="76"/>
      <c r="K2" s="76"/>
      <c r="L2" s="76"/>
      <c r="M2" s="77"/>
      <c r="N2" s="78"/>
      <c r="O2" s="51" t="s">
        <v>153</v>
      </c>
      <c r="P2" s="51" t="s">
        <v>154</v>
      </c>
      <c r="Q2" s="63" t="s">
        <v>177</v>
      </c>
      <c r="R2" s="74" t="s">
        <v>206</v>
      </c>
      <c r="S2" s="73" t="s">
        <v>155</v>
      </c>
      <c r="T2" s="73" t="s">
        <v>212</v>
      </c>
      <c r="U2" s="73" t="s">
        <v>97</v>
      </c>
      <c r="V2" s="74" t="s">
        <v>74</v>
      </c>
      <c r="W2" s="75" t="s">
        <v>83</v>
      </c>
      <c r="X2" s="72" t="s">
        <v>84</v>
      </c>
      <c r="Y2" s="72" t="s">
        <v>138</v>
      </c>
      <c r="Z2" s="72" t="s">
        <v>110</v>
      </c>
      <c r="AA2" s="72" t="s">
        <v>204</v>
      </c>
      <c r="AB2" s="72" t="s">
        <v>99</v>
      </c>
      <c r="AC2" s="72" t="s">
        <v>133</v>
      </c>
      <c r="AD2" s="72" t="s">
        <v>131</v>
      </c>
      <c r="AE2" s="72" t="s">
        <v>215</v>
      </c>
      <c r="AF2" s="72" t="s">
        <v>160</v>
      </c>
      <c r="AG2" s="72" t="s">
        <v>121</v>
      </c>
      <c r="AH2" s="72" t="s">
        <v>126</v>
      </c>
      <c r="AI2" s="72" t="s">
        <v>179</v>
      </c>
      <c r="AJ2" s="72" t="s">
        <v>95</v>
      </c>
      <c r="AK2" s="72" t="s">
        <v>190</v>
      </c>
      <c r="AL2" s="72" t="s">
        <v>192</v>
      </c>
      <c r="AM2" s="72" t="s">
        <v>217</v>
      </c>
      <c r="AN2" s="72" t="s">
        <v>229</v>
      </c>
      <c r="AO2" s="72" t="s">
        <v>171</v>
      </c>
      <c r="AP2" s="72" t="s">
        <v>164</v>
      </c>
      <c r="AQ2" s="72" t="s">
        <v>78</v>
      </c>
      <c r="AR2" s="72" t="s">
        <v>101</v>
      </c>
      <c r="AS2" s="72" t="s">
        <v>175</v>
      </c>
      <c r="AT2" s="72" t="s">
        <v>173</v>
      </c>
      <c r="AU2" s="72" t="s">
        <v>218</v>
      </c>
      <c r="AV2" s="72" t="s">
        <v>197</v>
      </c>
      <c r="AW2" s="72" t="s">
        <v>168</v>
      </c>
      <c r="AX2" s="72" t="s">
        <v>137</v>
      </c>
      <c r="AY2" s="72" t="s">
        <v>210</v>
      </c>
      <c r="AZ2" s="72" t="s">
        <v>92</v>
      </c>
      <c r="BA2" s="72" t="s">
        <v>124</v>
      </c>
      <c r="BB2" s="72" t="s">
        <v>116</v>
      </c>
      <c r="BC2" s="72" t="s">
        <v>226</v>
      </c>
      <c r="BD2" s="72" t="s">
        <v>223</v>
      </c>
      <c r="BE2" s="72" t="s">
        <v>129</v>
      </c>
      <c r="BF2" s="72" t="s">
        <v>132</v>
      </c>
      <c r="BG2" s="72" t="s">
        <v>103</v>
      </c>
      <c r="BH2" s="72" t="s">
        <v>106</v>
      </c>
    </row>
    <row r="3" spans="1:60" s="7" customFormat="1" ht="12.75">
      <c r="A3" s="6"/>
      <c r="B3" s="52" t="s">
        <v>145</v>
      </c>
      <c r="C3" s="57" t="s">
        <v>146</v>
      </c>
      <c r="D3" s="53" t="s">
        <v>147</v>
      </c>
      <c r="E3" s="57" t="s">
        <v>148</v>
      </c>
      <c r="F3" s="54" t="s">
        <v>149</v>
      </c>
      <c r="G3" s="13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31">
        <v>2006</v>
      </c>
      <c r="N3" s="31">
        <v>2007</v>
      </c>
      <c r="O3" s="31">
        <v>2008</v>
      </c>
      <c r="P3" s="31"/>
      <c r="Q3" s="10"/>
      <c r="R3" s="31" t="s">
        <v>205</v>
      </c>
      <c r="S3" s="7" t="s">
        <v>75</v>
      </c>
      <c r="T3" s="7" t="s">
        <v>75</v>
      </c>
      <c r="U3" s="7" t="s">
        <v>96</v>
      </c>
      <c r="V3" s="7" t="s">
        <v>73</v>
      </c>
      <c r="W3" s="7" t="s">
        <v>0</v>
      </c>
      <c r="X3" s="7" t="s">
        <v>0</v>
      </c>
      <c r="Y3" s="7" t="s">
        <v>109</v>
      </c>
      <c r="Z3" s="7" t="s">
        <v>109</v>
      </c>
      <c r="AA3" s="7" t="s">
        <v>203</v>
      </c>
      <c r="AB3" s="7" t="s">
        <v>98</v>
      </c>
      <c r="AC3" s="7" t="s">
        <v>98</v>
      </c>
      <c r="AD3" s="7" t="s">
        <v>86</v>
      </c>
      <c r="AE3" s="7" t="s">
        <v>214</v>
      </c>
      <c r="AF3" s="7" t="s">
        <v>120</v>
      </c>
      <c r="AG3" s="7" t="s">
        <v>120</v>
      </c>
      <c r="AH3" s="7" t="s">
        <v>107</v>
      </c>
      <c r="AI3" s="7" t="s">
        <v>178</v>
      </c>
      <c r="AJ3" s="7" t="s">
        <v>94</v>
      </c>
      <c r="AK3" s="7" t="s">
        <v>189</v>
      </c>
      <c r="AL3" s="7" t="s">
        <v>189</v>
      </c>
      <c r="AM3" s="7" t="s">
        <v>118</v>
      </c>
      <c r="AN3" s="7" t="s">
        <v>118</v>
      </c>
      <c r="AO3" s="7" t="s">
        <v>118</v>
      </c>
      <c r="AP3" s="7" t="s">
        <v>163</v>
      </c>
      <c r="AQ3" s="7" t="s">
        <v>77</v>
      </c>
      <c r="AR3" s="7" t="s">
        <v>77</v>
      </c>
      <c r="AS3" s="7" t="s">
        <v>77</v>
      </c>
      <c r="AT3" s="7" t="s">
        <v>77</v>
      </c>
      <c r="AU3" s="7" t="s">
        <v>77</v>
      </c>
      <c r="AV3" s="7" t="s">
        <v>196</v>
      </c>
      <c r="AW3" s="7" t="s">
        <v>167</v>
      </c>
      <c r="AX3" s="7" t="s">
        <v>136</v>
      </c>
      <c r="AY3" s="7" t="s">
        <v>81</v>
      </c>
      <c r="AZ3" s="7" t="s">
        <v>81</v>
      </c>
      <c r="BA3" s="7" t="s">
        <v>81</v>
      </c>
      <c r="BB3" s="7" t="s">
        <v>81</v>
      </c>
      <c r="BC3" s="7" t="s">
        <v>81</v>
      </c>
      <c r="BD3" s="7" t="s">
        <v>81</v>
      </c>
      <c r="BE3" s="7" t="s">
        <v>81</v>
      </c>
      <c r="BF3" s="7" t="s">
        <v>102</v>
      </c>
      <c r="BG3" s="7" t="s">
        <v>102</v>
      </c>
      <c r="BH3" s="7" t="s">
        <v>105</v>
      </c>
    </row>
    <row r="4" spans="1:60" ht="12.75">
      <c r="A4" s="15" t="s">
        <v>1</v>
      </c>
      <c r="B4" s="55"/>
      <c r="C4" s="58"/>
      <c r="D4" s="15"/>
      <c r="E4" s="58"/>
      <c r="F4" s="56"/>
      <c r="G4" s="21">
        <v>375</v>
      </c>
      <c r="H4" s="22">
        <v>375</v>
      </c>
      <c r="I4" s="22">
        <v>436</v>
      </c>
      <c r="J4" s="22">
        <v>484</v>
      </c>
      <c r="K4" s="22">
        <v>512</v>
      </c>
      <c r="L4" s="22">
        <v>504</v>
      </c>
      <c r="M4" s="22">
        <v>577</v>
      </c>
      <c r="N4" s="33">
        <v>510</v>
      </c>
      <c r="O4" s="43">
        <f>SUM(Q4)</f>
        <v>416.6</v>
      </c>
      <c r="P4" s="17"/>
      <c r="Q4" s="20">
        <f>SUM(R4:IV4)</f>
        <v>416.6</v>
      </c>
      <c r="R4" s="16">
        <v>11</v>
      </c>
      <c r="S4" s="16">
        <v>12</v>
      </c>
      <c r="T4" s="16">
        <v>10.1</v>
      </c>
      <c r="U4" s="16">
        <v>11</v>
      </c>
      <c r="V4" s="18">
        <v>10.4</v>
      </c>
      <c r="W4" s="24">
        <v>6.6</v>
      </c>
      <c r="X4" s="15">
        <v>11.6</v>
      </c>
      <c r="Y4" s="15">
        <v>8.2</v>
      </c>
      <c r="Z4" s="15">
        <v>8.3</v>
      </c>
      <c r="AA4" s="15">
        <v>7.7</v>
      </c>
      <c r="AB4" s="19">
        <v>13.5</v>
      </c>
      <c r="AC4" s="19">
        <v>7.3</v>
      </c>
      <c r="AD4" s="19">
        <v>9.8</v>
      </c>
      <c r="AE4" s="19">
        <v>12</v>
      </c>
      <c r="AF4" s="19">
        <v>11.9</v>
      </c>
      <c r="AG4" s="19">
        <v>10.5</v>
      </c>
      <c r="AH4" s="19">
        <v>10.2</v>
      </c>
      <c r="AI4" s="19">
        <v>10.7</v>
      </c>
      <c r="AJ4" s="18">
        <v>10.4</v>
      </c>
      <c r="AK4" s="18">
        <v>4.9</v>
      </c>
      <c r="AL4" s="16">
        <v>7</v>
      </c>
      <c r="AM4" s="16">
        <v>9.3</v>
      </c>
      <c r="AN4" s="16">
        <v>12</v>
      </c>
      <c r="AO4" s="16">
        <v>6.2</v>
      </c>
      <c r="AP4" s="16">
        <v>11</v>
      </c>
      <c r="AQ4" s="16">
        <v>31</v>
      </c>
      <c r="AR4" s="16">
        <v>10.7</v>
      </c>
      <c r="AS4" s="16">
        <v>10.4</v>
      </c>
      <c r="AT4" s="16">
        <v>10.4</v>
      </c>
      <c r="AU4" s="16">
        <v>7</v>
      </c>
      <c r="AV4" s="16">
        <v>6</v>
      </c>
      <c r="AW4" s="16">
        <v>7.6</v>
      </c>
      <c r="AX4" s="16">
        <v>15</v>
      </c>
      <c r="AY4" s="16">
        <v>5</v>
      </c>
      <c r="AZ4" s="16">
        <v>7.6</v>
      </c>
      <c r="BA4" s="16">
        <v>6.2</v>
      </c>
      <c r="BB4" s="16">
        <v>10.7</v>
      </c>
      <c r="BC4" s="16">
        <v>8</v>
      </c>
      <c r="BD4" s="16">
        <v>8.3</v>
      </c>
      <c r="BE4" s="16">
        <v>5.3</v>
      </c>
      <c r="BF4" s="16">
        <v>11</v>
      </c>
      <c r="BG4" s="16">
        <v>4.7</v>
      </c>
      <c r="BH4" s="23">
        <v>8.1</v>
      </c>
    </row>
    <row r="5" spans="1:43" ht="12.75">
      <c r="A5" s="1" t="s">
        <v>2</v>
      </c>
      <c r="B5" s="44">
        <v>0</v>
      </c>
      <c r="C5" s="44">
        <v>0</v>
      </c>
      <c r="D5" s="44">
        <v>0</v>
      </c>
      <c r="E5" s="44">
        <v>0.34</v>
      </c>
      <c r="F5" s="45">
        <f>(G5+H5+I5+J5+K5+L5+M5+N5)/8</f>
        <v>0.03125</v>
      </c>
      <c r="I5">
        <v>0.25</v>
      </c>
      <c r="M5" s="32"/>
      <c r="N5" s="32"/>
      <c r="O5" s="50">
        <f>Q5*10/$O$4</f>
        <v>0.04800768122899664</v>
      </c>
      <c r="P5" s="33">
        <f>COUNT(R5:BH5)</f>
        <v>1</v>
      </c>
      <c r="Q5" s="11">
        <f>SUM(R5:IV5)</f>
        <v>2</v>
      </c>
      <c r="R5" s="33"/>
      <c r="AQ5">
        <v>2</v>
      </c>
    </row>
    <row r="6" spans="1:59" ht="12.75">
      <c r="A6" s="1" t="s">
        <v>3</v>
      </c>
      <c r="B6" s="44">
        <v>0</v>
      </c>
      <c r="C6" s="44">
        <v>0.25</v>
      </c>
      <c r="D6" s="44">
        <v>0.61</v>
      </c>
      <c r="E6" s="45">
        <v>3.85</v>
      </c>
      <c r="F6" s="45">
        <f aca="true" t="shared" si="0" ref="F6:F71">(G6+H6+I6+J6+K6+L6+M6+N6)/8</f>
        <v>1.07125</v>
      </c>
      <c r="G6" s="2">
        <v>1.25</v>
      </c>
      <c r="H6" s="3">
        <v>1.33</v>
      </c>
      <c r="I6">
        <v>1.58</v>
      </c>
      <c r="J6">
        <v>1.55</v>
      </c>
      <c r="K6">
        <v>1.19</v>
      </c>
      <c r="L6">
        <v>0.67</v>
      </c>
      <c r="M6" s="32">
        <v>0.55</v>
      </c>
      <c r="N6" s="32">
        <v>0.45</v>
      </c>
      <c r="O6" s="50">
        <f aca="true" t="shared" si="1" ref="O6:O74">Q6*10/$O$4</f>
        <v>3.624579932789246</v>
      </c>
      <c r="P6" s="33">
        <f aca="true" t="shared" si="2" ref="P6:P70">COUNT(R6:BH6)</f>
        <v>16</v>
      </c>
      <c r="Q6" s="11">
        <f>SUM(R6:IV6)</f>
        <v>151</v>
      </c>
      <c r="R6" s="33"/>
      <c r="T6">
        <v>8</v>
      </c>
      <c r="V6">
        <v>9</v>
      </c>
      <c r="AE6">
        <v>2</v>
      </c>
      <c r="AH6">
        <v>14</v>
      </c>
      <c r="AI6">
        <v>5</v>
      </c>
      <c r="AN6">
        <v>5</v>
      </c>
      <c r="AQ6">
        <v>9</v>
      </c>
      <c r="AR6">
        <v>3</v>
      </c>
      <c r="AS6">
        <v>9</v>
      </c>
      <c r="AT6">
        <v>12</v>
      </c>
      <c r="BA6">
        <v>4</v>
      </c>
      <c r="BB6">
        <v>4</v>
      </c>
      <c r="BC6">
        <v>1</v>
      </c>
      <c r="BD6">
        <v>34</v>
      </c>
      <c r="BF6">
        <v>4</v>
      </c>
      <c r="BG6">
        <v>28</v>
      </c>
    </row>
    <row r="7" spans="1:56" ht="12.75">
      <c r="A7" s="1" t="s">
        <v>4</v>
      </c>
      <c r="B7" s="44">
        <v>0</v>
      </c>
      <c r="C7" s="44">
        <v>0</v>
      </c>
      <c r="D7" s="44">
        <v>0.01</v>
      </c>
      <c r="E7" s="44">
        <v>0.06</v>
      </c>
      <c r="F7" s="45">
        <f t="shared" si="0"/>
        <v>0.043750000000000004</v>
      </c>
      <c r="G7" s="2">
        <v>0.11</v>
      </c>
      <c r="H7">
        <v>0.03</v>
      </c>
      <c r="I7">
        <v>0.07</v>
      </c>
      <c r="K7">
        <v>0.04</v>
      </c>
      <c r="L7">
        <v>0.02</v>
      </c>
      <c r="M7" s="32">
        <v>0.02</v>
      </c>
      <c r="N7" s="32">
        <v>0.06</v>
      </c>
      <c r="O7" s="50">
        <f t="shared" si="1"/>
        <v>1.7762842054728756</v>
      </c>
      <c r="P7" s="33">
        <f t="shared" si="2"/>
        <v>10</v>
      </c>
      <c r="Q7" s="11">
        <f>SUM(R7:IV7)</f>
        <v>74</v>
      </c>
      <c r="R7" s="33"/>
      <c r="V7">
        <v>2</v>
      </c>
      <c r="W7">
        <v>2</v>
      </c>
      <c r="X7">
        <v>3</v>
      </c>
      <c r="AB7">
        <v>28</v>
      </c>
      <c r="AC7">
        <v>15</v>
      </c>
      <c r="AD7">
        <v>2</v>
      </c>
      <c r="AJ7">
        <v>8</v>
      </c>
      <c r="AO7">
        <v>10</v>
      </c>
      <c r="AX7">
        <v>2</v>
      </c>
      <c r="BD7">
        <v>2</v>
      </c>
    </row>
    <row r="8" spans="1:45" ht="12.75">
      <c r="A8" s="1" t="s">
        <v>208</v>
      </c>
      <c r="B8" s="44">
        <v>0</v>
      </c>
      <c r="C8" s="44">
        <v>0</v>
      </c>
      <c r="D8" s="44">
        <v>0</v>
      </c>
      <c r="E8" s="44">
        <v>0</v>
      </c>
      <c r="F8" s="45">
        <v>0</v>
      </c>
      <c r="M8" s="32"/>
      <c r="N8" s="32"/>
      <c r="O8" s="50">
        <f>Q8*10/$O$4</f>
        <v>0.24003840614498317</v>
      </c>
      <c r="P8" s="33">
        <f t="shared" si="2"/>
        <v>2</v>
      </c>
      <c r="Q8" s="11">
        <f>SUM(R8:IV8)</f>
        <v>10</v>
      </c>
      <c r="R8" s="33"/>
      <c r="AC8">
        <v>5</v>
      </c>
      <c r="AS8">
        <v>5</v>
      </c>
    </row>
    <row r="9" spans="1:59" ht="12.75">
      <c r="A9" s="1" t="s">
        <v>5</v>
      </c>
      <c r="B9" s="45">
        <v>28.8</v>
      </c>
      <c r="C9" s="45">
        <v>5.07</v>
      </c>
      <c r="D9" s="44">
        <v>23.77</v>
      </c>
      <c r="E9" s="44">
        <v>10.72</v>
      </c>
      <c r="F9" s="45">
        <f t="shared" si="0"/>
        <v>20.028750000000002</v>
      </c>
      <c r="G9" s="2">
        <v>6.96</v>
      </c>
      <c r="H9" s="3">
        <v>8.8</v>
      </c>
      <c r="I9">
        <v>40.53</v>
      </c>
      <c r="J9" s="3">
        <v>17.4</v>
      </c>
      <c r="K9">
        <v>18.18</v>
      </c>
      <c r="L9" s="3">
        <v>15.6</v>
      </c>
      <c r="M9" s="32">
        <v>27.59</v>
      </c>
      <c r="N9" s="32">
        <v>25.17</v>
      </c>
      <c r="O9" s="50">
        <f t="shared" si="1"/>
        <v>34.03744599135862</v>
      </c>
      <c r="P9" s="33">
        <f t="shared" si="2"/>
        <v>21</v>
      </c>
      <c r="Q9" s="11">
        <f>SUM(R9:IV9)</f>
        <v>1418</v>
      </c>
      <c r="R9" s="33"/>
      <c r="S9">
        <v>2</v>
      </c>
      <c r="T9">
        <v>230</v>
      </c>
      <c r="V9">
        <v>9</v>
      </c>
      <c r="Y9">
        <v>1</v>
      </c>
      <c r="Z9">
        <v>9</v>
      </c>
      <c r="AE9">
        <v>230</v>
      </c>
      <c r="AH9">
        <v>4</v>
      </c>
      <c r="AI9">
        <v>5</v>
      </c>
      <c r="AJ9">
        <v>2</v>
      </c>
      <c r="AN9">
        <v>110</v>
      </c>
      <c r="AP9">
        <v>4</v>
      </c>
      <c r="AQ9">
        <v>16</v>
      </c>
      <c r="AR9">
        <v>11</v>
      </c>
      <c r="AS9">
        <v>38</v>
      </c>
      <c r="AU9">
        <v>3</v>
      </c>
      <c r="AV9">
        <v>2</v>
      </c>
      <c r="BA9">
        <v>210</v>
      </c>
      <c r="BB9">
        <v>92</v>
      </c>
      <c r="BC9">
        <v>200</v>
      </c>
      <c r="BD9">
        <v>18</v>
      </c>
      <c r="BG9">
        <v>222</v>
      </c>
    </row>
    <row r="10" spans="1:59" ht="12.75">
      <c r="A10" s="1" t="s">
        <v>122</v>
      </c>
      <c r="B10" s="44">
        <v>0.01</v>
      </c>
      <c r="C10" s="44">
        <v>0.11</v>
      </c>
      <c r="D10" s="44">
        <v>0.03</v>
      </c>
      <c r="E10" s="44">
        <v>0.41</v>
      </c>
      <c r="F10" s="45">
        <f t="shared" si="0"/>
        <v>0.12125</v>
      </c>
      <c r="K10">
        <v>0.82</v>
      </c>
      <c r="L10">
        <v>0.04</v>
      </c>
      <c r="M10" s="32">
        <v>0.07</v>
      </c>
      <c r="N10" s="32">
        <v>0.04</v>
      </c>
      <c r="O10" s="50">
        <f t="shared" si="1"/>
        <v>8.5693710993759</v>
      </c>
      <c r="P10" s="33">
        <f t="shared" si="2"/>
        <v>12</v>
      </c>
      <c r="Q10" s="11">
        <f>SUM(R10:IV10)</f>
        <v>357</v>
      </c>
      <c r="R10" s="33"/>
      <c r="V10">
        <v>2</v>
      </c>
      <c r="AI10">
        <v>2</v>
      </c>
      <c r="AN10">
        <v>8</v>
      </c>
      <c r="AQ10">
        <v>130</v>
      </c>
      <c r="AR10">
        <v>7</v>
      </c>
      <c r="AS10">
        <v>41</v>
      </c>
      <c r="AT10">
        <v>12</v>
      </c>
      <c r="AU10">
        <v>53</v>
      </c>
      <c r="BA10">
        <v>4</v>
      </c>
      <c r="BB10">
        <v>7</v>
      </c>
      <c r="BD10">
        <v>85</v>
      </c>
      <c r="BG10">
        <v>6</v>
      </c>
    </row>
    <row r="11" spans="1:18" ht="12.75">
      <c r="A11" s="1" t="s">
        <v>65</v>
      </c>
      <c r="B11" s="44">
        <v>0</v>
      </c>
      <c r="C11" s="44">
        <v>0</v>
      </c>
      <c r="D11" s="44">
        <v>0.62</v>
      </c>
      <c r="E11" s="45">
        <v>0.2</v>
      </c>
      <c r="F11" s="45">
        <f t="shared" si="0"/>
        <v>0.0025</v>
      </c>
      <c r="I11">
        <v>0.02</v>
      </c>
      <c r="M11" s="32"/>
      <c r="N11" s="32"/>
      <c r="O11" s="50">
        <f t="shared" si="1"/>
        <v>0</v>
      </c>
      <c r="P11" s="33">
        <f t="shared" si="2"/>
        <v>0</v>
      </c>
      <c r="Q11" s="11">
        <f>SUM(R11:IV11)</f>
        <v>0</v>
      </c>
      <c r="R11" s="33"/>
    </row>
    <row r="12" spans="1:59" ht="12.75">
      <c r="A12" s="1" t="s">
        <v>6</v>
      </c>
      <c r="B12" s="44">
        <v>0.04</v>
      </c>
      <c r="C12" s="44">
        <v>0.12</v>
      </c>
      <c r="D12" s="44">
        <v>0.29</v>
      </c>
      <c r="E12" s="44">
        <v>1.44</v>
      </c>
      <c r="F12" s="45">
        <f t="shared" si="0"/>
        <v>0.59875</v>
      </c>
      <c r="G12" s="2">
        <v>0.56</v>
      </c>
      <c r="H12">
        <v>0.29</v>
      </c>
      <c r="I12">
        <v>0.41</v>
      </c>
      <c r="J12">
        <v>0.14</v>
      </c>
      <c r="K12">
        <v>2.99</v>
      </c>
      <c r="L12">
        <v>0.06</v>
      </c>
      <c r="M12" s="32">
        <v>0.28</v>
      </c>
      <c r="N12" s="32">
        <v>0.06</v>
      </c>
      <c r="O12" s="50">
        <f t="shared" si="1"/>
        <v>5.688910225636102</v>
      </c>
      <c r="P12" s="33">
        <f t="shared" si="2"/>
        <v>14</v>
      </c>
      <c r="Q12" s="11">
        <f>SUM(R12:IV12)</f>
        <v>237</v>
      </c>
      <c r="R12" s="33"/>
      <c r="T12">
        <v>12</v>
      </c>
      <c r="V12">
        <v>22</v>
      </c>
      <c r="AH12">
        <v>14</v>
      </c>
      <c r="AI12">
        <v>22</v>
      </c>
      <c r="AN12">
        <v>8</v>
      </c>
      <c r="AQ12">
        <v>39</v>
      </c>
      <c r="AS12">
        <v>12</v>
      </c>
      <c r="AT12">
        <v>11</v>
      </c>
      <c r="AU12">
        <v>19</v>
      </c>
      <c r="AX12">
        <v>2</v>
      </c>
      <c r="BA12">
        <v>11</v>
      </c>
      <c r="BB12">
        <v>17</v>
      </c>
      <c r="BD12">
        <v>39</v>
      </c>
      <c r="BG12">
        <v>9</v>
      </c>
    </row>
    <row r="13" spans="1:18" ht="12.75">
      <c r="A13" s="1" t="s">
        <v>90</v>
      </c>
      <c r="B13" s="44">
        <v>0</v>
      </c>
      <c r="C13" s="44">
        <v>0.01</v>
      </c>
      <c r="D13" s="44">
        <v>0.01</v>
      </c>
      <c r="E13" s="44">
        <v>0.01</v>
      </c>
      <c r="F13" s="45">
        <f t="shared" si="0"/>
        <v>0.0275</v>
      </c>
      <c r="J13">
        <v>0.02</v>
      </c>
      <c r="K13" s="3">
        <v>0.2</v>
      </c>
      <c r="M13" s="32"/>
      <c r="N13" s="32"/>
      <c r="O13" s="50">
        <f t="shared" si="1"/>
        <v>0</v>
      </c>
      <c r="P13" s="33">
        <f t="shared" si="2"/>
        <v>0</v>
      </c>
      <c r="Q13" s="11">
        <f>SUM(R13:IV13)</f>
        <v>0</v>
      </c>
      <c r="R13" s="33"/>
    </row>
    <row r="14" spans="1:18" ht="12.75">
      <c r="A14" s="1" t="s">
        <v>66</v>
      </c>
      <c r="B14" s="44">
        <v>0</v>
      </c>
      <c r="C14" s="44">
        <v>0.03</v>
      </c>
      <c r="D14" s="44">
        <v>0.08</v>
      </c>
      <c r="E14" s="44">
        <v>0.03</v>
      </c>
      <c r="F14" s="45">
        <f t="shared" si="0"/>
        <v>0.018750000000000003</v>
      </c>
      <c r="I14">
        <v>0.05</v>
      </c>
      <c r="K14" s="3">
        <v>0.1</v>
      </c>
      <c r="M14" s="32"/>
      <c r="N14" s="32"/>
      <c r="O14" s="50">
        <f t="shared" si="1"/>
        <v>0</v>
      </c>
      <c r="P14" s="33">
        <f t="shared" si="2"/>
        <v>0</v>
      </c>
      <c r="Q14" s="11">
        <f>SUM(R14:IV14)</f>
        <v>0</v>
      </c>
      <c r="R14" s="33"/>
    </row>
    <row r="15" spans="1:59" ht="12.75">
      <c r="A15" s="1" t="s">
        <v>7</v>
      </c>
      <c r="B15" s="44">
        <v>0.04</v>
      </c>
      <c r="C15" s="44">
        <v>0.58</v>
      </c>
      <c r="D15" s="45">
        <v>2.2</v>
      </c>
      <c r="E15" s="44">
        <v>4.42</v>
      </c>
      <c r="F15" s="45">
        <f t="shared" si="0"/>
        <v>1.8737499999999998</v>
      </c>
      <c r="G15" s="2">
        <v>2.08</v>
      </c>
      <c r="H15">
        <v>1.55</v>
      </c>
      <c r="I15" s="3">
        <v>3.23</v>
      </c>
      <c r="J15" s="3">
        <v>2.69</v>
      </c>
      <c r="K15" s="3">
        <v>1.6</v>
      </c>
      <c r="L15" s="3">
        <v>1.67</v>
      </c>
      <c r="M15" s="32">
        <v>0.64</v>
      </c>
      <c r="N15" s="32">
        <v>1.53</v>
      </c>
      <c r="O15" s="50">
        <f t="shared" si="1"/>
        <v>17.378780604896782</v>
      </c>
      <c r="P15" s="33">
        <f t="shared" si="2"/>
        <v>17</v>
      </c>
      <c r="Q15" s="11">
        <f>SUM(R15:IV15)</f>
        <v>724</v>
      </c>
      <c r="R15" s="33"/>
      <c r="S15">
        <v>6</v>
      </c>
      <c r="V15">
        <v>24</v>
      </c>
      <c r="AC15">
        <v>170</v>
      </c>
      <c r="AE15">
        <v>23</v>
      </c>
      <c r="AH15">
        <v>14</v>
      </c>
      <c r="AI15">
        <v>21</v>
      </c>
      <c r="AN15">
        <v>30</v>
      </c>
      <c r="AQ15">
        <v>35</v>
      </c>
      <c r="AR15">
        <v>12</v>
      </c>
      <c r="AS15">
        <v>23</v>
      </c>
      <c r="AT15">
        <v>15</v>
      </c>
      <c r="AU15">
        <v>66</v>
      </c>
      <c r="AY15">
        <v>2</v>
      </c>
      <c r="BB15">
        <v>30</v>
      </c>
      <c r="BC15">
        <v>3</v>
      </c>
      <c r="BD15">
        <v>62</v>
      </c>
      <c r="BG15">
        <v>188</v>
      </c>
    </row>
    <row r="16" spans="1:59" ht="12.75">
      <c r="A16" s="1" t="s">
        <v>8</v>
      </c>
      <c r="B16" s="44">
        <v>0</v>
      </c>
      <c r="C16" s="44">
        <v>0.01</v>
      </c>
      <c r="D16" s="44">
        <v>0.01</v>
      </c>
      <c r="E16" s="44">
        <v>0.19</v>
      </c>
      <c r="F16" s="45">
        <f t="shared" si="0"/>
        <v>0.55</v>
      </c>
      <c r="G16" s="2">
        <v>0.45</v>
      </c>
      <c r="H16">
        <v>0.43</v>
      </c>
      <c r="I16">
        <v>0.64</v>
      </c>
      <c r="J16">
        <v>0.25</v>
      </c>
      <c r="K16">
        <v>0.35</v>
      </c>
      <c r="L16">
        <v>0.58</v>
      </c>
      <c r="M16" s="32">
        <v>0.52</v>
      </c>
      <c r="N16" s="32">
        <v>1.18</v>
      </c>
      <c r="O16" s="50">
        <f t="shared" si="1"/>
        <v>0.48007681228996635</v>
      </c>
      <c r="P16" s="33">
        <f t="shared" si="2"/>
        <v>10</v>
      </c>
      <c r="Q16" s="11">
        <f>SUM(R16:IV16)</f>
        <v>20</v>
      </c>
      <c r="R16" s="33"/>
      <c r="V16">
        <v>3</v>
      </c>
      <c r="X16">
        <v>4</v>
      </c>
      <c r="AB16">
        <v>2</v>
      </c>
      <c r="AC16">
        <v>3</v>
      </c>
      <c r="AD16">
        <v>1</v>
      </c>
      <c r="AN16">
        <v>1</v>
      </c>
      <c r="AP16">
        <v>3</v>
      </c>
      <c r="AT16">
        <v>1</v>
      </c>
      <c r="BD16">
        <v>1</v>
      </c>
      <c r="BG16">
        <v>1</v>
      </c>
    </row>
    <row r="17" spans="1:51" ht="12.75">
      <c r="A17" s="1" t="s">
        <v>9</v>
      </c>
      <c r="B17" s="45">
        <v>0.1</v>
      </c>
      <c r="C17" s="44">
        <v>0.16</v>
      </c>
      <c r="D17" s="44">
        <v>0.14</v>
      </c>
      <c r="E17" s="44">
        <v>0.15</v>
      </c>
      <c r="F17" s="45">
        <f t="shared" si="0"/>
        <v>0.13375</v>
      </c>
      <c r="G17" s="2">
        <v>0.08</v>
      </c>
      <c r="H17">
        <v>0.11</v>
      </c>
      <c r="I17">
        <v>0.09</v>
      </c>
      <c r="J17">
        <v>0.17</v>
      </c>
      <c r="K17">
        <v>0.12</v>
      </c>
      <c r="L17" s="3">
        <v>0.2</v>
      </c>
      <c r="M17" s="32">
        <v>0.16</v>
      </c>
      <c r="N17" s="32">
        <v>0.14</v>
      </c>
      <c r="O17" s="50">
        <f t="shared" si="1"/>
        <v>0.1440230436869899</v>
      </c>
      <c r="P17" s="33">
        <f t="shared" si="2"/>
        <v>4</v>
      </c>
      <c r="Q17" s="11">
        <f>SUM(R17:IV17)</f>
        <v>6</v>
      </c>
      <c r="R17" s="33"/>
      <c r="T17">
        <v>2</v>
      </c>
      <c r="X17">
        <v>1</v>
      </c>
      <c r="Z17">
        <v>1</v>
      </c>
      <c r="AY17">
        <v>2</v>
      </c>
    </row>
    <row r="18" spans="1:60" ht="12.75">
      <c r="A18" s="1" t="s">
        <v>10</v>
      </c>
      <c r="B18" s="44">
        <v>0.26</v>
      </c>
      <c r="C18" s="44">
        <v>0.17</v>
      </c>
      <c r="D18" s="44">
        <v>0.15</v>
      </c>
      <c r="E18" s="44">
        <v>0.16</v>
      </c>
      <c r="F18" s="45">
        <f t="shared" si="0"/>
        <v>0.15375</v>
      </c>
      <c r="G18" s="2">
        <v>0.03</v>
      </c>
      <c r="H18">
        <v>0.13</v>
      </c>
      <c r="I18">
        <v>0.23</v>
      </c>
      <c r="J18">
        <v>0.14</v>
      </c>
      <c r="K18">
        <v>0.12</v>
      </c>
      <c r="L18">
        <v>0.16</v>
      </c>
      <c r="M18" s="32">
        <v>0.26</v>
      </c>
      <c r="N18" s="32">
        <v>0.16</v>
      </c>
      <c r="O18" s="50">
        <f t="shared" si="1"/>
        <v>0.48007681228996635</v>
      </c>
      <c r="P18" s="33">
        <f t="shared" si="2"/>
        <v>16</v>
      </c>
      <c r="Q18" s="11">
        <f>SUM(R18:IV18)</f>
        <v>20</v>
      </c>
      <c r="R18" s="33"/>
      <c r="T18">
        <v>1</v>
      </c>
      <c r="V18">
        <v>2</v>
      </c>
      <c r="Y18">
        <v>1</v>
      </c>
      <c r="AC18">
        <v>1</v>
      </c>
      <c r="AE18">
        <v>1</v>
      </c>
      <c r="AM18">
        <v>2</v>
      </c>
      <c r="AN18">
        <v>3</v>
      </c>
      <c r="AQ18">
        <v>1</v>
      </c>
      <c r="AR18">
        <v>1</v>
      </c>
      <c r="AS18">
        <v>1</v>
      </c>
      <c r="AY18">
        <v>1</v>
      </c>
      <c r="BA18">
        <v>1</v>
      </c>
      <c r="BB18">
        <v>1</v>
      </c>
      <c r="BC18">
        <v>1</v>
      </c>
      <c r="BD18">
        <v>1</v>
      </c>
      <c r="BH18">
        <v>1</v>
      </c>
    </row>
    <row r="19" spans="1:24" ht="12.75">
      <c r="A19" s="1" t="s">
        <v>11</v>
      </c>
      <c r="B19" s="44">
        <v>0</v>
      </c>
      <c r="C19" s="44">
        <v>0</v>
      </c>
      <c r="D19" s="44">
        <v>0.01</v>
      </c>
      <c r="E19" s="44">
        <v>0.02</v>
      </c>
      <c r="F19" s="45">
        <f t="shared" si="0"/>
        <v>0.036250000000000004</v>
      </c>
      <c r="G19" s="2">
        <v>0.05</v>
      </c>
      <c r="H19">
        <v>0.05</v>
      </c>
      <c r="I19">
        <v>0.02</v>
      </c>
      <c r="M19" s="32">
        <v>0.17</v>
      </c>
      <c r="N19" s="32"/>
      <c r="O19" s="50">
        <f t="shared" si="1"/>
        <v>0.02400384061449832</v>
      </c>
      <c r="P19" s="33">
        <f t="shared" si="2"/>
        <v>1</v>
      </c>
      <c r="Q19" s="11">
        <f>SUM(R19:IV19)</f>
        <v>1</v>
      </c>
      <c r="R19" s="33"/>
      <c r="X19">
        <v>1</v>
      </c>
    </row>
    <row r="20" spans="1:18" ht="12.75">
      <c r="A20" s="1" t="s">
        <v>76</v>
      </c>
      <c r="B20" s="44">
        <v>0</v>
      </c>
      <c r="C20" s="44">
        <v>0</v>
      </c>
      <c r="D20" s="44">
        <v>0.01</v>
      </c>
      <c r="E20" s="44">
        <v>0</v>
      </c>
      <c r="F20" s="45">
        <f t="shared" si="0"/>
        <v>0.0025</v>
      </c>
      <c r="J20">
        <v>0.02</v>
      </c>
      <c r="M20" s="32"/>
      <c r="N20" s="32"/>
      <c r="O20" s="50">
        <f t="shared" si="1"/>
        <v>0</v>
      </c>
      <c r="P20" s="33">
        <f t="shared" si="2"/>
        <v>0</v>
      </c>
      <c r="Q20" s="11">
        <f>SUM(R20:IV20)</f>
        <v>0</v>
      </c>
      <c r="R20" s="33"/>
    </row>
    <row r="21" spans="1:18" ht="12.75">
      <c r="A21" s="1" t="s">
        <v>12</v>
      </c>
      <c r="B21" s="44">
        <v>0</v>
      </c>
      <c r="C21" s="44">
        <v>0</v>
      </c>
      <c r="D21" s="44">
        <v>0</v>
      </c>
      <c r="E21" s="44">
        <v>0.01</v>
      </c>
      <c r="F21" s="45">
        <f t="shared" si="0"/>
        <v>0.02375</v>
      </c>
      <c r="H21">
        <v>0.03</v>
      </c>
      <c r="K21">
        <v>0.02</v>
      </c>
      <c r="L21">
        <v>0.08</v>
      </c>
      <c r="M21" s="32">
        <v>0.02</v>
      </c>
      <c r="N21" s="32">
        <v>0.04</v>
      </c>
      <c r="O21" s="50">
        <f t="shared" si="1"/>
        <v>0</v>
      </c>
      <c r="P21" s="33">
        <f t="shared" si="2"/>
        <v>0</v>
      </c>
      <c r="Q21" s="11">
        <f>SUM(R21:IV21)</f>
        <v>0</v>
      </c>
      <c r="R21" s="33"/>
    </row>
    <row r="22" spans="1:18" ht="12.75">
      <c r="A22" s="1" t="s">
        <v>104</v>
      </c>
      <c r="B22" s="44">
        <v>0.06</v>
      </c>
      <c r="C22" s="44">
        <v>0.02</v>
      </c>
      <c r="D22" s="44">
        <v>0.02</v>
      </c>
      <c r="E22" s="44">
        <v>0.01</v>
      </c>
      <c r="F22" s="45">
        <f t="shared" si="0"/>
        <v>0.01</v>
      </c>
      <c r="I22">
        <v>0.02</v>
      </c>
      <c r="K22">
        <v>0.04</v>
      </c>
      <c r="M22" s="32">
        <v>0.02</v>
      </c>
      <c r="N22" s="32"/>
      <c r="O22" s="50">
        <f t="shared" si="1"/>
        <v>0</v>
      </c>
      <c r="P22" s="33">
        <f t="shared" si="2"/>
        <v>0</v>
      </c>
      <c r="Q22" s="11">
        <f>SUM(R22:IV22)</f>
        <v>0</v>
      </c>
      <c r="R22" s="33"/>
    </row>
    <row r="23" spans="1:60" ht="12.75">
      <c r="A23" s="1" t="s">
        <v>13</v>
      </c>
      <c r="B23" s="44">
        <v>0.13</v>
      </c>
      <c r="C23" s="44">
        <v>0.35</v>
      </c>
      <c r="D23" s="44">
        <v>0.23</v>
      </c>
      <c r="E23" s="44">
        <v>0.17</v>
      </c>
      <c r="F23" s="45">
        <f t="shared" si="0"/>
        <v>0.21375000000000002</v>
      </c>
      <c r="G23" s="2">
        <v>0.24</v>
      </c>
      <c r="H23">
        <v>0.27</v>
      </c>
      <c r="I23" s="3">
        <v>0.28</v>
      </c>
      <c r="J23" s="3">
        <v>0.12</v>
      </c>
      <c r="K23" s="3">
        <v>0.18</v>
      </c>
      <c r="L23" s="3">
        <v>0.1</v>
      </c>
      <c r="M23" s="32">
        <v>0.21</v>
      </c>
      <c r="N23" s="32">
        <v>0.31</v>
      </c>
      <c r="O23" s="50">
        <f t="shared" si="1"/>
        <v>0.16802688430148824</v>
      </c>
      <c r="P23" s="33">
        <f t="shared" si="2"/>
        <v>4</v>
      </c>
      <c r="Q23" s="11">
        <f>SUM(R23:IV23)</f>
        <v>7</v>
      </c>
      <c r="R23" s="33"/>
      <c r="S23" s="25"/>
      <c r="T23" s="25"/>
      <c r="X23">
        <v>2</v>
      </c>
      <c r="AJ23">
        <v>2</v>
      </c>
      <c r="AQ23">
        <v>1</v>
      </c>
      <c r="BH23">
        <v>2</v>
      </c>
    </row>
    <row r="24" spans="1:60" ht="12.75">
      <c r="A24" s="1" t="s">
        <v>14</v>
      </c>
      <c r="B24" s="44">
        <v>3.33</v>
      </c>
      <c r="C24" s="45">
        <v>1.5</v>
      </c>
      <c r="D24" s="44">
        <v>1.33</v>
      </c>
      <c r="E24" s="44">
        <v>0.56</v>
      </c>
      <c r="F24" s="45">
        <f t="shared" si="0"/>
        <v>0.19375000000000003</v>
      </c>
      <c r="G24" s="2">
        <v>0.24</v>
      </c>
      <c r="H24">
        <v>0.03</v>
      </c>
      <c r="I24">
        <v>0.46</v>
      </c>
      <c r="J24" s="3">
        <v>0.37</v>
      </c>
      <c r="K24" s="3">
        <v>0.2</v>
      </c>
      <c r="L24" s="3">
        <v>0.06</v>
      </c>
      <c r="M24" s="32">
        <v>0.05</v>
      </c>
      <c r="N24" s="32">
        <v>0.14</v>
      </c>
      <c r="O24" s="50">
        <f t="shared" si="1"/>
        <v>0.09601536245799328</v>
      </c>
      <c r="P24" s="33">
        <f t="shared" si="2"/>
        <v>3</v>
      </c>
      <c r="Q24" s="11">
        <f>SUM(R24:IV24)</f>
        <v>4</v>
      </c>
      <c r="R24" s="33"/>
      <c r="W24">
        <v>2</v>
      </c>
      <c r="AA24">
        <v>1</v>
      </c>
      <c r="BH24">
        <v>1</v>
      </c>
    </row>
    <row r="25" spans="1:18" ht="12.75">
      <c r="A25" s="1" t="s">
        <v>67</v>
      </c>
      <c r="B25" s="44">
        <v>0.01</v>
      </c>
      <c r="C25" s="44">
        <v>0.05</v>
      </c>
      <c r="D25" s="44">
        <v>0.01</v>
      </c>
      <c r="E25" s="44">
        <v>0.02</v>
      </c>
      <c r="F25" s="45">
        <f t="shared" si="0"/>
        <v>0.005</v>
      </c>
      <c r="I25">
        <v>0.02</v>
      </c>
      <c r="J25" s="3"/>
      <c r="K25" s="3"/>
      <c r="L25" s="3"/>
      <c r="M25" s="32"/>
      <c r="N25" s="32">
        <v>0.02</v>
      </c>
      <c r="O25" s="50">
        <f t="shared" si="1"/>
        <v>0</v>
      </c>
      <c r="P25" s="33">
        <f t="shared" si="2"/>
        <v>0</v>
      </c>
      <c r="Q25" s="11">
        <f>SUM(R25:IV25)</f>
        <v>0</v>
      </c>
      <c r="R25" s="33"/>
    </row>
    <row r="26" spans="1:18" ht="12.75">
      <c r="A26" s="1" t="s">
        <v>165</v>
      </c>
      <c r="B26" s="44">
        <v>0.63</v>
      </c>
      <c r="C26" s="44">
        <v>0.32</v>
      </c>
      <c r="D26" s="44">
        <v>0.02</v>
      </c>
      <c r="E26" s="44">
        <v>0.06</v>
      </c>
      <c r="F26" s="45">
        <f t="shared" si="0"/>
        <v>0.0175</v>
      </c>
      <c r="J26" s="3"/>
      <c r="K26" s="3"/>
      <c r="L26" s="3"/>
      <c r="M26" s="32"/>
      <c r="N26" s="32">
        <v>0.14</v>
      </c>
      <c r="O26" s="50">
        <f>Q26*10/$O$4</f>
        <v>0</v>
      </c>
      <c r="P26" s="33">
        <f t="shared" si="2"/>
        <v>0</v>
      </c>
      <c r="Q26" s="11">
        <f>SUM(R26:IV26)</f>
        <v>0</v>
      </c>
      <c r="R26" s="33"/>
    </row>
    <row r="27" spans="1:53" ht="12.75">
      <c r="A27" s="1" t="s">
        <v>15</v>
      </c>
      <c r="B27" s="44">
        <v>2.93</v>
      </c>
      <c r="C27" s="44">
        <v>2.12</v>
      </c>
      <c r="D27" s="44">
        <v>1.99</v>
      </c>
      <c r="E27" s="44">
        <v>0.65</v>
      </c>
      <c r="F27" s="45">
        <f t="shared" si="0"/>
        <v>0.9012500000000001</v>
      </c>
      <c r="G27" s="2">
        <v>0.75</v>
      </c>
      <c r="H27">
        <v>0.85</v>
      </c>
      <c r="I27">
        <v>0.5</v>
      </c>
      <c r="J27" s="3">
        <v>0.66</v>
      </c>
      <c r="K27" s="3">
        <v>0.18</v>
      </c>
      <c r="L27" s="3">
        <v>1.51</v>
      </c>
      <c r="M27" s="32">
        <v>0.54</v>
      </c>
      <c r="N27" s="32">
        <v>2.22</v>
      </c>
      <c r="O27" s="50">
        <f t="shared" si="1"/>
        <v>0.45607297167546806</v>
      </c>
      <c r="P27" s="33">
        <f t="shared" si="2"/>
        <v>7</v>
      </c>
      <c r="Q27" s="11">
        <f>SUM(R27:IV27)</f>
        <v>19</v>
      </c>
      <c r="R27" s="33"/>
      <c r="T27">
        <v>3</v>
      </c>
      <c r="AB27">
        <v>1</v>
      </c>
      <c r="AM27">
        <v>1</v>
      </c>
      <c r="AN27">
        <v>3</v>
      </c>
      <c r="AP27">
        <v>2</v>
      </c>
      <c r="AV27">
        <v>7</v>
      </c>
      <c r="BA27">
        <v>2</v>
      </c>
    </row>
    <row r="28" spans="1:59" ht="12.75">
      <c r="A28" s="1" t="s">
        <v>16</v>
      </c>
      <c r="B28" s="44">
        <v>0</v>
      </c>
      <c r="C28" s="44">
        <v>0.41</v>
      </c>
      <c r="D28" s="44">
        <v>0.19</v>
      </c>
      <c r="E28" s="44">
        <v>0.16</v>
      </c>
      <c r="F28" s="45">
        <f t="shared" si="0"/>
        <v>0.1875</v>
      </c>
      <c r="G28" s="2">
        <v>0.24</v>
      </c>
      <c r="H28">
        <v>0.35</v>
      </c>
      <c r="I28">
        <v>0.64</v>
      </c>
      <c r="J28" s="3"/>
      <c r="K28" s="3"/>
      <c r="L28" s="3">
        <v>0.02</v>
      </c>
      <c r="M28" s="32">
        <v>0.07</v>
      </c>
      <c r="N28" s="32">
        <v>0.18</v>
      </c>
      <c r="O28" s="50">
        <f t="shared" si="1"/>
        <v>0.9121459433509361</v>
      </c>
      <c r="P28" s="33">
        <f t="shared" si="2"/>
        <v>2</v>
      </c>
      <c r="Q28" s="11">
        <f>SUM(R28:IV28)</f>
        <v>38</v>
      </c>
      <c r="R28" s="33"/>
      <c r="AE28">
        <v>10</v>
      </c>
      <c r="BG28">
        <v>28</v>
      </c>
    </row>
    <row r="29" spans="1:53" ht="12.75">
      <c r="A29" s="1" t="s">
        <v>125</v>
      </c>
      <c r="B29" s="44">
        <v>0</v>
      </c>
      <c r="C29" s="44">
        <v>0</v>
      </c>
      <c r="D29" s="44">
        <v>0</v>
      </c>
      <c r="E29" s="44">
        <v>0</v>
      </c>
      <c r="F29" s="45">
        <f t="shared" si="0"/>
        <v>0.00398851308232291</v>
      </c>
      <c r="J29" s="3"/>
      <c r="K29" s="3"/>
      <c r="L29" s="3"/>
      <c r="M29" s="32">
        <v>0.03190810465858328</v>
      </c>
      <c r="N29" s="32"/>
      <c r="O29" s="50">
        <f t="shared" si="1"/>
        <v>0.02400384061449832</v>
      </c>
      <c r="P29" s="33">
        <f t="shared" si="2"/>
        <v>1</v>
      </c>
      <c r="Q29" s="11">
        <f>SUM(R29:IV29)</f>
        <v>1</v>
      </c>
      <c r="R29" s="33"/>
      <c r="BA29">
        <v>1</v>
      </c>
    </row>
    <row r="30" spans="1:20" ht="12.75">
      <c r="A30" s="1" t="s">
        <v>176</v>
      </c>
      <c r="B30" s="44">
        <v>0</v>
      </c>
      <c r="C30" s="44">
        <v>0</v>
      </c>
      <c r="D30" s="44">
        <v>0</v>
      </c>
      <c r="E30" s="44">
        <v>0</v>
      </c>
      <c r="F30" s="45">
        <f t="shared" si="0"/>
        <v>0</v>
      </c>
      <c r="J30" s="3"/>
      <c r="K30" s="3"/>
      <c r="L30" s="3"/>
      <c r="M30" s="32"/>
      <c r="N30" s="32"/>
      <c r="O30" s="50">
        <f>Q30*10/$O$4</f>
        <v>0.19203072491598655</v>
      </c>
      <c r="P30" s="33">
        <f t="shared" si="2"/>
        <v>1</v>
      </c>
      <c r="Q30" s="11">
        <f>SUM(R30:IV30)</f>
        <v>8</v>
      </c>
      <c r="R30" s="33"/>
      <c r="T30">
        <v>8</v>
      </c>
    </row>
    <row r="31" spans="1:50" ht="12.75">
      <c r="A31" s="1" t="s">
        <v>222</v>
      </c>
      <c r="B31" s="44"/>
      <c r="C31" s="44"/>
      <c r="D31" s="44"/>
      <c r="E31" s="44"/>
      <c r="F31" s="45">
        <f t="shared" si="0"/>
        <v>0</v>
      </c>
      <c r="J31" s="3"/>
      <c r="K31" s="3"/>
      <c r="L31" s="3"/>
      <c r="M31" s="32"/>
      <c r="N31" s="32"/>
      <c r="O31" s="50">
        <f>Q31*10/$O$4</f>
        <v>0.02400384061449832</v>
      </c>
      <c r="P31" s="33">
        <f>COUNT(R31:BH31)</f>
        <v>1</v>
      </c>
      <c r="Q31" s="11">
        <f>SUM(R31:IV31)</f>
        <v>1</v>
      </c>
      <c r="R31" s="33"/>
      <c r="AX31">
        <v>1</v>
      </c>
    </row>
    <row r="32" spans="1:54" ht="12.75">
      <c r="A32" s="1" t="s">
        <v>68</v>
      </c>
      <c r="B32" s="44">
        <v>0</v>
      </c>
      <c r="C32" s="44">
        <v>0.12</v>
      </c>
      <c r="D32" s="44">
        <v>0.04</v>
      </c>
      <c r="E32" s="44">
        <v>1.22</v>
      </c>
      <c r="F32" s="45">
        <f t="shared" si="0"/>
        <v>0.10750000000000001</v>
      </c>
      <c r="G32" s="2">
        <v>0.13</v>
      </c>
      <c r="I32">
        <v>0.67</v>
      </c>
      <c r="J32" s="3"/>
      <c r="K32" s="3"/>
      <c r="L32" s="3"/>
      <c r="M32" s="32"/>
      <c r="N32" s="32">
        <v>0.06</v>
      </c>
      <c r="O32" s="50">
        <f t="shared" si="1"/>
        <v>0.19203072491598655</v>
      </c>
      <c r="P32" s="33">
        <f t="shared" si="2"/>
        <v>3</v>
      </c>
      <c r="Q32" s="11">
        <f>SUM(R32:IV32)</f>
        <v>8</v>
      </c>
      <c r="R32" s="33"/>
      <c r="AH32">
        <v>6</v>
      </c>
      <c r="AQ32">
        <v>1</v>
      </c>
      <c r="BB32">
        <v>1</v>
      </c>
    </row>
    <row r="33" spans="1:59" ht="12.75">
      <c r="A33" s="1" t="s">
        <v>17</v>
      </c>
      <c r="B33" s="44">
        <v>0.55</v>
      </c>
      <c r="C33" s="44">
        <v>0.55</v>
      </c>
      <c r="D33" s="44">
        <v>2.13</v>
      </c>
      <c r="E33" s="44">
        <v>12.34</v>
      </c>
      <c r="F33" s="45">
        <f t="shared" si="0"/>
        <v>11.51625</v>
      </c>
      <c r="G33" s="2">
        <v>21.49</v>
      </c>
      <c r="H33">
        <v>3.25</v>
      </c>
      <c r="I33">
        <v>34.08</v>
      </c>
      <c r="J33">
        <v>0.21</v>
      </c>
      <c r="K33" s="3">
        <v>3.34</v>
      </c>
      <c r="L33" s="3">
        <v>0.44</v>
      </c>
      <c r="M33" s="32">
        <v>0.97</v>
      </c>
      <c r="N33" s="32">
        <v>28.35</v>
      </c>
      <c r="O33" s="50">
        <f t="shared" si="1"/>
        <v>29.42870859337494</v>
      </c>
      <c r="P33" s="33">
        <f t="shared" si="2"/>
        <v>27</v>
      </c>
      <c r="Q33" s="11">
        <f>SUM(R33:IV33)</f>
        <v>1226</v>
      </c>
      <c r="R33" s="33">
        <v>7</v>
      </c>
      <c r="S33">
        <v>1</v>
      </c>
      <c r="T33">
        <v>3</v>
      </c>
      <c r="V33">
        <v>4</v>
      </c>
      <c r="Y33">
        <v>41</v>
      </c>
      <c r="Z33">
        <v>1</v>
      </c>
      <c r="AC33">
        <v>26</v>
      </c>
      <c r="AE33">
        <v>15</v>
      </c>
      <c r="AH33">
        <v>1</v>
      </c>
      <c r="AI33">
        <v>13</v>
      </c>
      <c r="AM33">
        <v>4</v>
      </c>
      <c r="AN33">
        <v>51</v>
      </c>
      <c r="AO33">
        <v>4</v>
      </c>
      <c r="AQ33">
        <v>21</v>
      </c>
      <c r="AR33">
        <v>2</v>
      </c>
      <c r="AS33">
        <v>9</v>
      </c>
      <c r="AT33">
        <v>4</v>
      </c>
      <c r="AU33">
        <v>12</v>
      </c>
      <c r="AW33">
        <v>1</v>
      </c>
      <c r="AY33">
        <v>10</v>
      </c>
      <c r="AZ33">
        <v>2</v>
      </c>
      <c r="BA33">
        <v>50</v>
      </c>
      <c r="BB33">
        <v>17</v>
      </c>
      <c r="BC33">
        <v>60</v>
      </c>
      <c r="BD33">
        <v>70</v>
      </c>
      <c r="BF33">
        <v>647</v>
      </c>
      <c r="BG33">
        <v>150</v>
      </c>
    </row>
    <row r="34" spans="1:59" ht="12.75">
      <c r="A34" s="1" t="s">
        <v>18</v>
      </c>
      <c r="B34" s="44">
        <v>0</v>
      </c>
      <c r="C34" s="44">
        <v>0.08</v>
      </c>
      <c r="D34" s="44">
        <v>0.23</v>
      </c>
      <c r="E34" s="45">
        <v>2.92</v>
      </c>
      <c r="F34" s="45">
        <f t="shared" si="0"/>
        <v>2.45125</v>
      </c>
      <c r="G34" s="2">
        <v>4.29</v>
      </c>
      <c r="H34">
        <v>3.09</v>
      </c>
      <c r="I34">
        <v>6.42</v>
      </c>
      <c r="J34">
        <v>0.64</v>
      </c>
      <c r="K34" s="3">
        <v>1.19</v>
      </c>
      <c r="L34" s="3">
        <v>1.15</v>
      </c>
      <c r="M34" s="32">
        <v>0.95</v>
      </c>
      <c r="N34" s="32">
        <v>1.88</v>
      </c>
      <c r="O34" s="50">
        <f t="shared" si="1"/>
        <v>2.4483917426788286</v>
      </c>
      <c r="P34" s="33">
        <f t="shared" si="2"/>
        <v>16</v>
      </c>
      <c r="Q34" s="11">
        <f>SUM(R34:IV34)</f>
        <v>102</v>
      </c>
      <c r="R34" s="33"/>
      <c r="V34">
        <v>5</v>
      </c>
      <c r="Y34">
        <v>1</v>
      </c>
      <c r="AC34">
        <v>1</v>
      </c>
      <c r="AH34">
        <v>2</v>
      </c>
      <c r="AI34">
        <v>9</v>
      </c>
      <c r="AN34">
        <v>2</v>
      </c>
      <c r="AQ34">
        <v>7</v>
      </c>
      <c r="AS34">
        <v>16</v>
      </c>
      <c r="AT34">
        <v>1</v>
      </c>
      <c r="AU34">
        <v>6</v>
      </c>
      <c r="BA34">
        <v>2</v>
      </c>
      <c r="BB34">
        <v>4</v>
      </c>
      <c r="BC34">
        <v>4</v>
      </c>
      <c r="BD34">
        <v>9</v>
      </c>
      <c r="BF34">
        <v>12</v>
      </c>
      <c r="BG34">
        <v>21</v>
      </c>
    </row>
    <row r="35" spans="1:18" ht="12.75">
      <c r="A35" s="1" t="s">
        <v>89</v>
      </c>
      <c r="B35" s="44">
        <v>0</v>
      </c>
      <c r="C35" s="44">
        <v>0</v>
      </c>
      <c r="D35" s="44">
        <v>0</v>
      </c>
      <c r="E35" s="44">
        <v>0</v>
      </c>
      <c r="F35" s="45">
        <f t="shared" si="0"/>
        <v>0.00375</v>
      </c>
      <c r="G35" s="14">
        <v>0.03</v>
      </c>
      <c r="K35" s="3"/>
      <c r="L35" s="3"/>
      <c r="M35" s="32"/>
      <c r="N35" s="32"/>
      <c r="O35" s="50">
        <f t="shared" si="1"/>
        <v>0</v>
      </c>
      <c r="P35" s="33">
        <f t="shared" si="2"/>
        <v>0</v>
      </c>
      <c r="Q35" s="11">
        <f>SUM(R35:IV35)</f>
        <v>0</v>
      </c>
      <c r="R35" s="33"/>
    </row>
    <row r="36" spans="1:59" ht="12.75">
      <c r="A36" s="1" t="s">
        <v>19</v>
      </c>
      <c r="B36" s="44">
        <v>19.13</v>
      </c>
      <c r="C36" s="44">
        <v>10.51</v>
      </c>
      <c r="D36" s="44">
        <v>20.61</v>
      </c>
      <c r="E36" s="44">
        <v>11.49</v>
      </c>
      <c r="F36" s="45">
        <f t="shared" si="0"/>
        <v>6.4975000000000005</v>
      </c>
      <c r="G36" s="2">
        <v>9.92</v>
      </c>
      <c r="H36">
        <v>7.73</v>
      </c>
      <c r="I36">
        <v>6.51</v>
      </c>
      <c r="J36">
        <v>4.83</v>
      </c>
      <c r="K36" s="3">
        <v>5.49</v>
      </c>
      <c r="L36" s="3">
        <v>1.81</v>
      </c>
      <c r="M36" s="32">
        <v>9.41</v>
      </c>
      <c r="N36" s="32">
        <v>6.28</v>
      </c>
      <c r="O36" s="50">
        <f t="shared" si="1"/>
        <v>5.8329332693230915</v>
      </c>
      <c r="P36" s="33">
        <f t="shared" si="2"/>
        <v>13</v>
      </c>
      <c r="Q36" s="11">
        <f>SUM(R36:IV36)</f>
        <v>243</v>
      </c>
      <c r="R36" s="33"/>
      <c r="T36">
        <v>10</v>
      </c>
      <c r="X36">
        <v>3</v>
      </c>
      <c r="AB36">
        <v>11</v>
      </c>
      <c r="AE36">
        <v>60</v>
      </c>
      <c r="AF36">
        <v>1</v>
      </c>
      <c r="AM36">
        <v>22</v>
      </c>
      <c r="AN36">
        <v>27</v>
      </c>
      <c r="AV36">
        <v>39</v>
      </c>
      <c r="AW36">
        <v>9</v>
      </c>
      <c r="BA36">
        <v>10</v>
      </c>
      <c r="BE36">
        <v>5</v>
      </c>
      <c r="BF36">
        <v>10</v>
      </c>
      <c r="BG36">
        <v>36</v>
      </c>
    </row>
    <row r="37" spans="1:56" ht="12.75">
      <c r="A37" s="1" t="s">
        <v>20</v>
      </c>
      <c r="B37" s="44">
        <v>0.02</v>
      </c>
      <c r="C37" s="44">
        <v>0.12</v>
      </c>
      <c r="D37" s="44">
        <v>0.09</v>
      </c>
      <c r="E37" s="44">
        <v>0.25</v>
      </c>
      <c r="F37" s="45">
        <f t="shared" si="0"/>
        <v>0.14125000000000001</v>
      </c>
      <c r="G37" s="2">
        <v>0.24</v>
      </c>
      <c r="H37">
        <v>0.11</v>
      </c>
      <c r="I37">
        <v>0.23</v>
      </c>
      <c r="K37" s="3">
        <v>0.43</v>
      </c>
      <c r="L37" s="3">
        <v>0.06</v>
      </c>
      <c r="M37" s="32">
        <v>0.02</v>
      </c>
      <c r="N37" s="32">
        <v>0.04</v>
      </c>
      <c r="O37" s="50">
        <f t="shared" si="1"/>
        <v>0.9121459433509361</v>
      </c>
      <c r="P37" s="33">
        <f t="shared" si="2"/>
        <v>7</v>
      </c>
      <c r="Q37" s="11">
        <f>SUM(R37:IV37)</f>
        <v>38</v>
      </c>
      <c r="R37" s="33"/>
      <c r="T37">
        <v>2</v>
      </c>
      <c r="AB37">
        <v>1</v>
      </c>
      <c r="AM37">
        <v>2</v>
      </c>
      <c r="AP37">
        <v>9</v>
      </c>
      <c r="AT37">
        <v>3</v>
      </c>
      <c r="AY37">
        <v>18</v>
      </c>
      <c r="BD37">
        <v>3</v>
      </c>
    </row>
    <row r="38" spans="1:18" ht="12.75">
      <c r="A38" s="1" t="s">
        <v>69</v>
      </c>
      <c r="B38" s="44">
        <v>0.11</v>
      </c>
      <c r="C38" s="44">
        <v>0.01</v>
      </c>
      <c r="D38" s="44">
        <v>0</v>
      </c>
      <c r="E38" s="44">
        <v>0.02</v>
      </c>
      <c r="F38" s="45">
        <f t="shared" si="0"/>
        <v>0.02125</v>
      </c>
      <c r="I38">
        <v>0.02</v>
      </c>
      <c r="K38" s="3">
        <v>0.04</v>
      </c>
      <c r="L38" s="3">
        <v>0.04</v>
      </c>
      <c r="M38" s="32">
        <v>0.07</v>
      </c>
      <c r="N38" s="32"/>
      <c r="O38" s="50">
        <f t="shared" si="1"/>
        <v>0</v>
      </c>
      <c r="P38" s="33">
        <f t="shared" si="2"/>
        <v>0</v>
      </c>
      <c r="Q38" s="11">
        <f>SUM(R38:IV38)</f>
        <v>0</v>
      </c>
      <c r="R38" s="33"/>
    </row>
    <row r="39" spans="1:18" ht="12.75">
      <c r="A39" s="1" t="s">
        <v>21</v>
      </c>
      <c r="B39" s="44">
        <v>0.02</v>
      </c>
      <c r="C39" s="44">
        <v>0.07</v>
      </c>
      <c r="D39" s="45">
        <v>0.2</v>
      </c>
      <c r="E39" s="44">
        <v>0.24</v>
      </c>
      <c r="F39" s="45">
        <f t="shared" si="0"/>
        <v>0.13375000000000004</v>
      </c>
      <c r="G39" s="2">
        <v>0.19</v>
      </c>
      <c r="H39">
        <v>0.32</v>
      </c>
      <c r="I39">
        <v>0.05</v>
      </c>
      <c r="J39">
        <v>0.14</v>
      </c>
      <c r="K39" s="3">
        <v>0.04</v>
      </c>
      <c r="L39" s="3">
        <v>0.16</v>
      </c>
      <c r="M39" s="32">
        <v>0.05</v>
      </c>
      <c r="N39" s="32">
        <v>0.12</v>
      </c>
      <c r="O39" s="50">
        <f t="shared" si="1"/>
        <v>0</v>
      </c>
      <c r="P39" s="33">
        <f t="shared" si="2"/>
        <v>0</v>
      </c>
      <c r="Q39" s="11">
        <f>SUM(R39:IV39)</f>
        <v>0</v>
      </c>
      <c r="R39" s="33"/>
    </row>
    <row r="40" spans="1:18" ht="12.75">
      <c r="A40" s="1" t="s">
        <v>80</v>
      </c>
      <c r="B40" s="44">
        <v>0</v>
      </c>
      <c r="C40" s="44">
        <v>0</v>
      </c>
      <c r="D40" s="44">
        <v>0</v>
      </c>
      <c r="E40" s="44">
        <v>0</v>
      </c>
      <c r="F40" s="45">
        <f t="shared" si="0"/>
        <v>0.0025</v>
      </c>
      <c r="J40">
        <v>0.02</v>
      </c>
      <c r="K40" s="3"/>
      <c r="L40" s="3"/>
      <c r="M40" s="32"/>
      <c r="N40" s="32"/>
      <c r="O40" s="50">
        <f t="shared" si="1"/>
        <v>0</v>
      </c>
      <c r="P40" s="33">
        <f t="shared" si="2"/>
        <v>0</v>
      </c>
      <c r="Q40" s="11">
        <f>SUM(R40:IV40)</f>
        <v>0</v>
      </c>
      <c r="R40" s="33"/>
    </row>
    <row r="41" spans="1:18" ht="12.75">
      <c r="A41" s="1" t="s">
        <v>22</v>
      </c>
      <c r="B41" s="44">
        <v>0.01</v>
      </c>
      <c r="C41" s="44">
        <v>0.02</v>
      </c>
      <c r="D41" s="44">
        <v>0.02</v>
      </c>
      <c r="E41" s="44">
        <v>0.02</v>
      </c>
      <c r="F41" s="45">
        <f t="shared" si="0"/>
        <v>0.011250000000000001</v>
      </c>
      <c r="H41">
        <v>0.03</v>
      </c>
      <c r="J41">
        <v>0.02</v>
      </c>
      <c r="K41" s="3">
        <v>0.02</v>
      </c>
      <c r="L41" s="3">
        <v>0.02</v>
      </c>
      <c r="M41" s="32"/>
      <c r="N41" s="32"/>
      <c r="O41" s="50">
        <f t="shared" si="1"/>
        <v>0</v>
      </c>
      <c r="P41" s="33">
        <f t="shared" si="2"/>
        <v>0</v>
      </c>
      <c r="Q41" s="11">
        <f>SUM(R41:IV41)</f>
        <v>0</v>
      </c>
      <c r="R41" s="33"/>
    </row>
    <row r="42" spans="1:18" ht="12.75">
      <c r="A42" s="1" t="s">
        <v>70</v>
      </c>
      <c r="B42" s="44">
        <v>0</v>
      </c>
      <c r="C42" s="44">
        <v>0.01</v>
      </c>
      <c r="D42" s="44">
        <v>0.01</v>
      </c>
      <c r="E42" s="44">
        <v>0.01</v>
      </c>
      <c r="F42" s="45">
        <f t="shared" si="0"/>
        <v>0.035</v>
      </c>
      <c r="G42" s="2">
        <v>0.03</v>
      </c>
      <c r="H42">
        <v>0.03</v>
      </c>
      <c r="J42">
        <v>0.04</v>
      </c>
      <c r="K42" s="3">
        <v>0.14</v>
      </c>
      <c r="L42" s="3"/>
      <c r="M42" s="32"/>
      <c r="N42" s="32">
        <v>0.04</v>
      </c>
      <c r="O42" s="50">
        <f t="shared" si="1"/>
        <v>0</v>
      </c>
      <c r="P42" s="33">
        <f t="shared" si="2"/>
        <v>0</v>
      </c>
      <c r="Q42" s="11">
        <f>SUM(R42:IV42)</f>
        <v>0</v>
      </c>
      <c r="R42" s="33"/>
    </row>
    <row r="43" spans="1:55" ht="12.75">
      <c r="A43" s="1" t="s">
        <v>23</v>
      </c>
      <c r="B43" s="44">
        <v>0</v>
      </c>
      <c r="C43" s="44">
        <v>0.01</v>
      </c>
      <c r="D43" s="44">
        <v>0.01</v>
      </c>
      <c r="E43" s="44">
        <v>0.02</v>
      </c>
      <c r="F43" s="45">
        <f t="shared" si="0"/>
        <v>0.01</v>
      </c>
      <c r="G43" s="2">
        <v>0.03</v>
      </c>
      <c r="H43">
        <v>0.03</v>
      </c>
      <c r="K43" s="3"/>
      <c r="L43" s="3"/>
      <c r="M43" s="32">
        <v>0.02</v>
      </c>
      <c r="N43" s="32"/>
      <c r="O43" s="50">
        <f t="shared" si="1"/>
        <v>0.02400384061449832</v>
      </c>
      <c r="P43" s="33">
        <f t="shared" si="2"/>
        <v>1</v>
      </c>
      <c r="Q43" s="11">
        <f>SUM(R43:IV43)</f>
        <v>1</v>
      </c>
      <c r="R43" s="33"/>
      <c r="BC43">
        <v>1</v>
      </c>
    </row>
    <row r="44" spans="1:18" ht="12.75">
      <c r="A44" s="1" t="s">
        <v>180</v>
      </c>
      <c r="B44" s="44">
        <v>0</v>
      </c>
      <c r="C44" s="44">
        <v>0</v>
      </c>
      <c r="D44" s="44">
        <v>0</v>
      </c>
      <c r="E44" s="44">
        <v>0</v>
      </c>
      <c r="F44" s="45">
        <f t="shared" si="0"/>
        <v>0</v>
      </c>
      <c r="K44" s="3"/>
      <c r="L44" s="3"/>
      <c r="M44" s="32"/>
      <c r="N44" s="32"/>
      <c r="O44" s="50">
        <f>Q44*10/$O$4</f>
        <v>0</v>
      </c>
      <c r="P44" s="33">
        <f t="shared" si="2"/>
        <v>0</v>
      </c>
      <c r="Q44" s="11">
        <f>SUM(R44:IV44)</f>
        <v>0</v>
      </c>
      <c r="R44" s="33"/>
    </row>
    <row r="45" spans="1:58" ht="12.75">
      <c r="A45" s="1" t="s">
        <v>24</v>
      </c>
      <c r="B45" s="44">
        <v>0.06</v>
      </c>
      <c r="C45" s="44">
        <v>0.12</v>
      </c>
      <c r="D45" s="45">
        <v>0.3</v>
      </c>
      <c r="E45" s="44">
        <v>0.56</v>
      </c>
      <c r="F45" s="45">
        <f t="shared" si="0"/>
        <v>0.5075000000000001</v>
      </c>
      <c r="G45" s="2">
        <v>0.08</v>
      </c>
      <c r="H45">
        <v>0.51</v>
      </c>
      <c r="I45">
        <v>0.32</v>
      </c>
      <c r="J45" s="3">
        <v>0.7</v>
      </c>
      <c r="K45" s="3">
        <v>0.55</v>
      </c>
      <c r="L45" s="3">
        <v>0.4</v>
      </c>
      <c r="M45" s="32">
        <v>0.54</v>
      </c>
      <c r="N45" s="32">
        <v>0.96</v>
      </c>
      <c r="O45" s="50">
        <f t="shared" si="1"/>
        <v>0.5040806529044647</v>
      </c>
      <c r="P45" s="33">
        <f t="shared" si="2"/>
        <v>14</v>
      </c>
      <c r="Q45" s="11">
        <f>SUM(R45:IV45)</f>
        <v>21</v>
      </c>
      <c r="R45" s="33"/>
      <c r="S45" s="25">
        <v>1</v>
      </c>
      <c r="T45" s="25">
        <v>2</v>
      </c>
      <c r="X45">
        <v>1</v>
      </c>
      <c r="Z45">
        <v>1</v>
      </c>
      <c r="AH45">
        <v>1</v>
      </c>
      <c r="AI45">
        <v>1</v>
      </c>
      <c r="AP45">
        <v>2</v>
      </c>
      <c r="AS45">
        <v>4</v>
      </c>
      <c r="AX45">
        <v>1</v>
      </c>
      <c r="AZ45">
        <v>1</v>
      </c>
      <c r="BA45">
        <v>1</v>
      </c>
      <c r="BB45">
        <v>1</v>
      </c>
      <c r="BD45">
        <v>3</v>
      </c>
      <c r="BF45">
        <v>1</v>
      </c>
    </row>
    <row r="46" spans="1:60" ht="12.75">
      <c r="A46" s="1" t="s">
        <v>25</v>
      </c>
      <c r="B46" s="44">
        <v>0.17</v>
      </c>
      <c r="C46" s="44">
        <v>0.34</v>
      </c>
      <c r="D46" s="44">
        <v>0.28</v>
      </c>
      <c r="E46" s="44">
        <v>0.57</v>
      </c>
      <c r="F46" s="45">
        <f t="shared" si="0"/>
        <v>0.62</v>
      </c>
      <c r="G46" s="2">
        <v>0.43</v>
      </c>
      <c r="H46">
        <v>0.43</v>
      </c>
      <c r="I46">
        <v>0.57</v>
      </c>
      <c r="J46">
        <v>0.85</v>
      </c>
      <c r="K46" s="3">
        <v>0.63</v>
      </c>
      <c r="L46" s="3">
        <v>0.62</v>
      </c>
      <c r="M46" s="32">
        <v>0.57</v>
      </c>
      <c r="N46" s="32">
        <v>0.86</v>
      </c>
      <c r="O46" s="50">
        <f t="shared" si="1"/>
        <v>0.6240998559769563</v>
      </c>
      <c r="P46" s="33">
        <f t="shared" si="2"/>
        <v>18</v>
      </c>
      <c r="Q46" s="11">
        <f>SUM(R46:IV46)</f>
        <v>26</v>
      </c>
      <c r="R46" s="33">
        <v>1</v>
      </c>
      <c r="S46" s="25">
        <v>1</v>
      </c>
      <c r="T46" s="25">
        <v>1</v>
      </c>
      <c r="W46">
        <v>1</v>
      </c>
      <c r="AA46">
        <v>1</v>
      </c>
      <c r="AB46">
        <v>3</v>
      </c>
      <c r="AD46">
        <v>2</v>
      </c>
      <c r="AF46">
        <v>1</v>
      </c>
      <c r="AI46">
        <v>2</v>
      </c>
      <c r="AP46">
        <v>1</v>
      </c>
      <c r="AQ46">
        <v>1</v>
      </c>
      <c r="AS46">
        <v>2</v>
      </c>
      <c r="AT46">
        <v>1</v>
      </c>
      <c r="AW46">
        <v>1</v>
      </c>
      <c r="AX46">
        <v>2</v>
      </c>
      <c r="BB46">
        <v>3</v>
      </c>
      <c r="BD46">
        <v>1</v>
      </c>
      <c r="BH46">
        <v>1</v>
      </c>
    </row>
    <row r="47" spans="1:60" ht="12.75">
      <c r="A47" s="1" t="s">
        <v>26</v>
      </c>
      <c r="B47" s="44">
        <v>1.45</v>
      </c>
      <c r="C47" s="44">
        <v>1.53</v>
      </c>
      <c r="D47" s="44">
        <v>1.79</v>
      </c>
      <c r="E47" s="45">
        <v>2.7</v>
      </c>
      <c r="F47" s="45">
        <f t="shared" si="0"/>
        <v>4.375</v>
      </c>
      <c r="G47" s="2">
        <v>1.63</v>
      </c>
      <c r="H47">
        <v>4.19</v>
      </c>
      <c r="I47" s="3">
        <v>2.2</v>
      </c>
      <c r="J47">
        <v>5.66</v>
      </c>
      <c r="K47" s="3">
        <v>3.81</v>
      </c>
      <c r="L47" s="3">
        <v>7.9</v>
      </c>
      <c r="M47" s="32">
        <v>3.76</v>
      </c>
      <c r="N47" s="32">
        <v>5.85</v>
      </c>
      <c r="O47" s="50">
        <f t="shared" si="1"/>
        <v>4.320691310609697</v>
      </c>
      <c r="P47" s="33">
        <f t="shared" si="2"/>
        <v>38</v>
      </c>
      <c r="Q47" s="11">
        <f>SUM(R47:IV47)</f>
        <v>180</v>
      </c>
      <c r="R47" s="33">
        <v>5</v>
      </c>
      <c r="S47" s="25">
        <v>1</v>
      </c>
      <c r="T47" s="25">
        <v>6</v>
      </c>
      <c r="V47">
        <v>4</v>
      </c>
      <c r="W47" s="25">
        <v>9</v>
      </c>
      <c r="X47" s="25">
        <v>16</v>
      </c>
      <c r="Y47">
        <v>6</v>
      </c>
      <c r="Z47">
        <v>5</v>
      </c>
      <c r="AA47">
        <v>1</v>
      </c>
      <c r="AB47">
        <v>10</v>
      </c>
      <c r="AC47">
        <v>3</v>
      </c>
      <c r="AD47">
        <v>2</v>
      </c>
      <c r="AE47">
        <v>1</v>
      </c>
      <c r="AF47">
        <v>4</v>
      </c>
      <c r="AG47">
        <v>6</v>
      </c>
      <c r="AH47">
        <v>1</v>
      </c>
      <c r="AI47">
        <v>1</v>
      </c>
      <c r="AJ47">
        <v>7</v>
      </c>
      <c r="AL47">
        <v>1</v>
      </c>
      <c r="AM47">
        <v>2</v>
      </c>
      <c r="AN47">
        <v>3</v>
      </c>
      <c r="AO47">
        <v>3</v>
      </c>
      <c r="AP47">
        <v>7</v>
      </c>
      <c r="AQ47">
        <v>4</v>
      </c>
      <c r="AR47">
        <v>1</v>
      </c>
      <c r="AS47">
        <v>8</v>
      </c>
      <c r="AT47">
        <v>5</v>
      </c>
      <c r="AW47">
        <v>13</v>
      </c>
      <c r="AX47">
        <v>8</v>
      </c>
      <c r="AY47">
        <v>1</v>
      </c>
      <c r="AZ47">
        <v>1</v>
      </c>
      <c r="BA47">
        <v>2</v>
      </c>
      <c r="BB47">
        <v>8</v>
      </c>
      <c r="BC47">
        <v>7</v>
      </c>
      <c r="BD47">
        <v>9</v>
      </c>
      <c r="BE47">
        <v>2</v>
      </c>
      <c r="BF47">
        <v>3</v>
      </c>
      <c r="BH47">
        <v>4</v>
      </c>
    </row>
    <row r="48" spans="1:55" ht="12.75">
      <c r="A48" s="1" t="s">
        <v>79</v>
      </c>
      <c r="B48" s="44">
        <v>0.02</v>
      </c>
      <c r="C48" s="44">
        <v>0.04</v>
      </c>
      <c r="D48" s="44">
        <v>0.02</v>
      </c>
      <c r="E48" s="44">
        <v>0.04</v>
      </c>
      <c r="F48" s="45">
        <f t="shared" si="0"/>
        <v>0.0675</v>
      </c>
      <c r="G48" s="2">
        <v>0.03</v>
      </c>
      <c r="J48">
        <v>0.14</v>
      </c>
      <c r="K48" s="3">
        <v>0.12</v>
      </c>
      <c r="L48" s="3">
        <v>0.04</v>
      </c>
      <c r="M48" s="32">
        <v>0.07</v>
      </c>
      <c r="N48" s="32">
        <v>0.14</v>
      </c>
      <c r="O48" s="50">
        <f t="shared" si="1"/>
        <v>0.04800768122899664</v>
      </c>
      <c r="P48" s="33">
        <f t="shared" si="2"/>
        <v>2</v>
      </c>
      <c r="Q48" s="11">
        <f>SUM(R48:IV48)</f>
        <v>2</v>
      </c>
      <c r="R48" s="33"/>
      <c r="AX48">
        <v>1</v>
      </c>
      <c r="BC48">
        <v>1</v>
      </c>
    </row>
    <row r="49" spans="1:18" ht="12.75">
      <c r="A49" s="1" t="s">
        <v>93</v>
      </c>
      <c r="B49" s="44">
        <v>0</v>
      </c>
      <c r="C49" s="44">
        <v>0.02</v>
      </c>
      <c r="D49" s="44">
        <v>0.01</v>
      </c>
      <c r="E49" s="44">
        <v>0.01</v>
      </c>
      <c r="F49" s="45">
        <f t="shared" si="0"/>
        <v>0.0125</v>
      </c>
      <c r="K49" s="3">
        <v>0.04</v>
      </c>
      <c r="L49" s="3">
        <v>0.06</v>
      </c>
      <c r="M49" s="32"/>
      <c r="N49" s="32"/>
      <c r="O49" s="50">
        <f t="shared" si="1"/>
        <v>0</v>
      </c>
      <c r="P49" s="33">
        <f t="shared" si="2"/>
        <v>0</v>
      </c>
      <c r="Q49" s="11">
        <f>SUM(R49:IV49)</f>
        <v>0</v>
      </c>
      <c r="R49" s="33"/>
    </row>
    <row r="50" spans="1:55" ht="12.75">
      <c r="A50" s="1" t="s">
        <v>71</v>
      </c>
      <c r="B50" s="44">
        <v>0.41</v>
      </c>
      <c r="C50" s="44">
        <v>1.35</v>
      </c>
      <c r="D50" s="45">
        <v>0.09</v>
      </c>
      <c r="E50" s="44">
        <v>0.65</v>
      </c>
      <c r="F50" s="45">
        <f t="shared" si="0"/>
        <v>0.095</v>
      </c>
      <c r="G50" s="2">
        <v>0.48</v>
      </c>
      <c r="I50">
        <v>0.02</v>
      </c>
      <c r="K50" s="3">
        <v>0.02</v>
      </c>
      <c r="L50" s="3"/>
      <c r="M50" s="32"/>
      <c r="N50" s="32">
        <v>0.24</v>
      </c>
      <c r="O50" s="50">
        <f t="shared" si="1"/>
        <v>0.6481036965914546</v>
      </c>
      <c r="P50" s="33">
        <f t="shared" si="2"/>
        <v>5</v>
      </c>
      <c r="Q50" s="11">
        <f>SUM(R50:IV50)</f>
        <v>27</v>
      </c>
      <c r="R50" s="33"/>
      <c r="AH50">
        <v>2</v>
      </c>
      <c r="AM50">
        <v>10</v>
      </c>
      <c r="AS50">
        <v>12</v>
      </c>
      <c r="BA50">
        <v>2</v>
      </c>
      <c r="BC50">
        <v>1</v>
      </c>
    </row>
    <row r="51" spans="1:20" ht="12.75">
      <c r="A51" s="1" t="s">
        <v>100</v>
      </c>
      <c r="B51" s="44">
        <v>0</v>
      </c>
      <c r="C51" s="44">
        <v>0</v>
      </c>
      <c r="D51" s="44">
        <v>0</v>
      </c>
      <c r="E51" s="44">
        <v>0</v>
      </c>
      <c r="F51" s="45">
        <f t="shared" si="0"/>
        <v>0.01</v>
      </c>
      <c r="K51" s="3">
        <v>0.08</v>
      </c>
      <c r="L51" s="3"/>
      <c r="M51" s="32"/>
      <c r="N51" s="32"/>
      <c r="O51" s="50">
        <f t="shared" si="1"/>
        <v>0</v>
      </c>
      <c r="P51" s="33">
        <f t="shared" si="2"/>
        <v>0</v>
      </c>
      <c r="Q51" s="11">
        <f>SUM(R51:IV51)</f>
        <v>0</v>
      </c>
      <c r="R51" s="33"/>
      <c r="S51" s="26"/>
      <c r="T51" s="26"/>
    </row>
    <row r="52" spans="1:39" ht="12.75">
      <c r="A52" s="1" t="s">
        <v>27</v>
      </c>
      <c r="B52" s="44">
        <v>0.01</v>
      </c>
      <c r="C52" s="45">
        <v>0.84</v>
      </c>
      <c r="D52" s="44">
        <v>1.51</v>
      </c>
      <c r="E52" s="44">
        <v>4.52</v>
      </c>
      <c r="F52" s="45">
        <f t="shared" si="0"/>
        <v>7.026249999999999</v>
      </c>
      <c r="H52">
        <v>13.68</v>
      </c>
      <c r="J52">
        <v>29.61</v>
      </c>
      <c r="K52" s="3">
        <v>1.05</v>
      </c>
      <c r="L52" s="3">
        <v>0.67</v>
      </c>
      <c r="M52" s="32">
        <v>7.04</v>
      </c>
      <c r="N52" s="32">
        <v>4.16</v>
      </c>
      <c r="O52" s="50">
        <f t="shared" si="1"/>
        <v>0.09601536245799328</v>
      </c>
      <c r="P52" s="33">
        <f t="shared" si="2"/>
        <v>2</v>
      </c>
      <c r="Q52" s="11">
        <f>SUM(R52:IV52)</f>
        <v>4</v>
      </c>
      <c r="R52" s="33">
        <v>2</v>
      </c>
      <c r="S52" s="25"/>
      <c r="T52" s="25"/>
      <c r="AM52">
        <v>2</v>
      </c>
    </row>
    <row r="53" spans="1:32" ht="12.75">
      <c r="A53" s="1" t="s">
        <v>28</v>
      </c>
      <c r="B53" s="44">
        <v>0.16</v>
      </c>
      <c r="C53" s="45">
        <v>0.1</v>
      </c>
      <c r="D53" s="44">
        <v>0.16</v>
      </c>
      <c r="E53" s="44">
        <v>0.09</v>
      </c>
      <c r="F53" s="45">
        <f t="shared" si="0"/>
        <v>0.09250000000000001</v>
      </c>
      <c r="G53" s="2">
        <v>0.03</v>
      </c>
      <c r="H53">
        <v>0.03</v>
      </c>
      <c r="I53">
        <v>0.07</v>
      </c>
      <c r="K53" s="3">
        <v>0.04</v>
      </c>
      <c r="L53" s="3">
        <v>0.14</v>
      </c>
      <c r="M53" s="32">
        <v>0.17</v>
      </c>
      <c r="N53" s="32">
        <v>0.26</v>
      </c>
      <c r="O53" s="50">
        <f t="shared" si="1"/>
        <v>0.12001920307249159</v>
      </c>
      <c r="P53" s="33">
        <f t="shared" si="2"/>
        <v>3</v>
      </c>
      <c r="Q53" s="11">
        <f>SUM(R53:IV53)</f>
        <v>5</v>
      </c>
      <c r="R53" s="33"/>
      <c r="S53" s="26"/>
      <c r="T53" s="26"/>
      <c r="W53">
        <v>3</v>
      </c>
      <c r="AD53">
        <v>1</v>
      </c>
      <c r="AF53">
        <v>1</v>
      </c>
    </row>
    <row r="54" spans="1:20" ht="12.75">
      <c r="A54" s="1" t="s">
        <v>29</v>
      </c>
      <c r="B54" s="44">
        <v>0</v>
      </c>
      <c r="C54" s="44">
        <v>0</v>
      </c>
      <c r="D54" s="44">
        <v>0</v>
      </c>
      <c r="E54" s="44">
        <v>0.01</v>
      </c>
      <c r="F54" s="45">
        <f t="shared" si="0"/>
        <v>0.00875</v>
      </c>
      <c r="H54">
        <v>0.05</v>
      </c>
      <c r="K54" s="3"/>
      <c r="L54" s="3">
        <v>0.02</v>
      </c>
      <c r="M54" s="32"/>
      <c r="N54" s="32"/>
      <c r="O54" s="50">
        <f t="shared" si="1"/>
        <v>0</v>
      </c>
      <c r="P54" s="33">
        <f t="shared" si="2"/>
        <v>0</v>
      </c>
      <c r="Q54" s="11">
        <f>SUM(R54:IV54)</f>
        <v>0</v>
      </c>
      <c r="R54" s="33"/>
      <c r="S54" s="26"/>
      <c r="T54" s="26"/>
    </row>
    <row r="55" spans="1:53" ht="12.75">
      <c r="A55" s="1" t="s">
        <v>30</v>
      </c>
      <c r="B55" s="44">
        <v>0</v>
      </c>
      <c r="C55" s="44">
        <v>0</v>
      </c>
      <c r="D55" s="44">
        <v>0</v>
      </c>
      <c r="E55" s="44">
        <v>0.01</v>
      </c>
      <c r="F55" s="45">
        <f t="shared" si="0"/>
        <v>0.00875</v>
      </c>
      <c r="H55">
        <v>0.05</v>
      </c>
      <c r="J55">
        <v>0.02</v>
      </c>
      <c r="K55" s="3"/>
      <c r="L55" s="3"/>
      <c r="M55" s="32"/>
      <c r="N55" s="32"/>
      <c r="O55" s="50">
        <f t="shared" si="1"/>
        <v>0.04800768122899664</v>
      </c>
      <c r="P55" s="33">
        <f t="shared" si="2"/>
        <v>2</v>
      </c>
      <c r="Q55" s="11">
        <f>SUM(R55:IV55)</f>
        <v>2</v>
      </c>
      <c r="R55" s="33"/>
      <c r="S55" s="26"/>
      <c r="T55" s="26">
        <v>1</v>
      </c>
      <c r="BA55">
        <v>1</v>
      </c>
    </row>
    <row r="56" spans="1:58" ht="12.75">
      <c r="A56" s="1" t="s">
        <v>31</v>
      </c>
      <c r="B56" s="45">
        <v>0.7</v>
      </c>
      <c r="C56" s="44">
        <v>0.29</v>
      </c>
      <c r="D56" s="45">
        <v>0.3</v>
      </c>
      <c r="E56" s="44">
        <v>1.14</v>
      </c>
      <c r="F56" s="45">
        <f t="shared" si="0"/>
        <v>2.635</v>
      </c>
      <c r="G56" s="14">
        <v>0.4</v>
      </c>
      <c r="H56">
        <v>4.64</v>
      </c>
      <c r="I56">
        <v>0.83</v>
      </c>
      <c r="J56" s="3">
        <v>4.3</v>
      </c>
      <c r="K56" s="3">
        <v>1.35</v>
      </c>
      <c r="L56" s="3">
        <v>1.98</v>
      </c>
      <c r="M56" s="32">
        <v>2.77</v>
      </c>
      <c r="N56" s="32">
        <v>4.81</v>
      </c>
      <c r="O56" s="50">
        <f t="shared" si="1"/>
        <v>2.4723955832933266</v>
      </c>
      <c r="P56" s="33">
        <f t="shared" si="2"/>
        <v>29</v>
      </c>
      <c r="Q56" s="11">
        <f>SUM(R56:IV56)</f>
        <v>103</v>
      </c>
      <c r="R56" s="33">
        <v>1</v>
      </c>
      <c r="S56" s="25">
        <v>5</v>
      </c>
      <c r="T56" s="25">
        <v>6</v>
      </c>
      <c r="W56">
        <v>1</v>
      </c>
      <c r="Y56">
        <v>4</v>
      </c>
      <c r="Z56">
        <v>5</v>
      </c>
      <c r="AB56">
        <v>4</v>
      </c>
      <c r="AC56">
        <v>3</v>
      </c>
      <c r="AE56">
        <v>1</v>
      </c>
      <c r="AF56">
        <v>4</v>
      </c>
      <c r="AG56">
        <v>1</v>
      </c>
      <c r="AI56">
        <v>1</v>
      </c>
      <c r="AM56">
        <v>13</v>
      </c>
      <c r="AN56">
        <v>6</v>
      </c>
      <c r="AO56">
        <v>9</v>
      </c>
      <c r="AP56">
        <v>2</v>
      </c>
      <c r="AQ56">
        <v>2</v>
      </c>
      <c r="AS56">
        <v>4</v>
      </c>
      <c r="AU56">
        <v>1</v>
      </c>
      <c r="AV56">
        <v>1</v>
      </c>
      <c r="AW56">
        <v>1</v>
      </c>
      <c r="AX56">
        <v>1</v>
      </c>
      <c r="AY56">
        <v>2</v>
      </c>
      <c r="AZ56">
        <v>3</v>
      </c>
      <c r="BA56">
        <v>8</v>
      </c>
      <c r="BB56">
        <v>1</v>
      </c>
      <c r="BC56">
        <v>9</v>
      </c>
      <c r="BD56">
        <v>3</v>
      </c>
      <c r="BF56">
        <v>1</v>
      </c>
    </row>
    <row r="57" spans="1:20" ht="12.75">
      <c r="A57" s="1" t="s">
        <v>32</v>
      </c>
      <c r="B57" s="44">
        <v>0.04</v>
      </c>
      <c r="C57" s="44">
        <v>0.17</v>
      </c>
      <c r="D57" s="44">
        <v>0.21</v>
      </c>
      <c r="E57" s="44">
        <v>1.77</v>
      </c>
      <c r="F57" s="45">
        <f t="shared" si="0"/>
        <v>10.195</v>
      </c>
      <c r="G57" s="2">
        <v>0.03</v>
      </c>
      <c r="H57">
        <v>1.23</v>
      </c>
      <c r="I57">
        <v>0.46</v>
      </c>
      <c r="J57" s="3">
        <v>78.2</v>
      </c>
      <c r="K57" s="3">
        <v>0.14</v>
      </c>
      <c r="L57" s="3">
        <v>0.02</v>
      </c>
      <c r="M57" s="32">
        <v>0.68</v>
      </c>
      <c r="N57" s="32">
        <v>0.8</v>
      </c>
      <c r="O57" s="50">
        <f t="shared" si="1"/>
        <v>0</v>
      </c>
      <c r="P57" s="33">
        <f t="shared" si="2"/>
        <v>0</v>
      </c>
      <c r="Q57" s="11">
        <f>SUM(R57:IV57)</f>
        <v>0</v>
      </c>
      <c r="R57" s="33"/>
      <c r="S57" s="25"/>
      <c r="T57" s="25"/>
    </row>
    <row r="58" spans="1:20" ht="12.75">
      <c r="A58" s="1" t="s">
        <v>33</v>
      </c>
      <c r="B58" s="44">
        <v>0</v>
      </c>
      <c r="C58" s="44">
        <v>0</v>
      </c>
      <c r="D58" s="44">
        <v>0</v>
      </c>
      <c r="E58" s="44">
        <v>0</v>
      </c>
      <c r="F58" s="45">
        <f t="shared" si="0"/>
        <v>0.00625</v>
      </c>
      <c r="H58">
        <v>0.03</v>
      </c>
      <c r="K58" s="3"/>
      <c r="L58" s="3">
        <v>0.02</v>
      </c>
      <c r="M58" s="32"/>
      <c r="N58" s="32"/>
      <c r="O58" s="50">
        <f t="shared" si="1"/>
        <v>0</v>
      </c>
      <c r="P58" s="33">
        <f t="shared" si="2"/>
        <v>0</v>
      </c>
      <c r="Q58" s="11">
        <f>SUM(R58:IV58)</f>
        <v>0</v>
      </c>
      <c r="R58" s="33"/>
      <c r="S58" s="26"/>
      <c r="T58" s="26"/>
    </row>
    <row r="59" spans="1:20" ht="12.75">
      <c r="A59" s="1" t="s">
        <v>128</v>
      </c>
      <c r="B59" s="44">
        <v>0</v>
      </c>
      <c r="C59" s="44">
        <v>0</v>
      </c>
      <c r="D59" s="44">
        <v>0</v>
      </c>
      <c r="E59" s="44">
        <v>0</v>
      </c>
      <c r="F59" s="45">
        <f t="shared" si="0"/>
        <v>0.0025</v>
      </c>
      <c r="K59" s="3"/>
      <c r="L59" s="3"/>
      <c r="M59" s="32">
        <v>0.02</v>
      </c>
      <c r="N59" s="32"/>
      <c r="O59" s="50">
        <f t="shared" si="1"/>
        <v>0</v>
      </c>
      <c r="P59" s="33">
        <f t="shared" si="2"/>
        <v>0</v>
      </c>
      <c r="Q59" s="11">
        <f>SUM(R59:IV59)</f>
        <v>0</v>
      </c>
      <c r="R59" s="33"/>
      <c r="S59" s="26"/>
      <c r="T59" s="26"/>
    </row>
    <row r="60" spans="1:59" ht="12.75">
      <c r="A60" s="1" t="s">
        <v>34</v>
      </c>
      <c r="B60" s="44">
        <v>3.61</v>
      </c>
      <c r="C60" s="44">
        <v>7.22</v>
      </c>
      <c r="D60" s="45">
        <v>5.45</v>
      </c>
      <c r="E60" s="44">
        <v>6.21</v>
      </c>
      <c r="F60" s="45">
        <f t="shared" si="0"/>
        <v>3.38125</v>
      </c>
      <c r="G60" s="2">
        <v>5.97</v>
      </c>
      <c r="H60">
        <v>4.51</v>
      </c>
      <c r="I60">
        <v>1.86</v>
      </c>
      <c r="J60">
        <v>3.29</v>
      </c>
      <c r="K60" s="3">
        <v>2.83</v>
      </c>
      <c r="L60" s="3">
        <v>3.73</v>
      </c>
      <c r="M60" s="32">
        <v>1.8</v>
      </c>
      <c r="N60" s="32">
        <v>3.06</v>
      </c>
      <c r="O60" s="50">
        <f t="shared" si="1"/>
        <v>3.1445031204992797</v>
      </c>
      <c r="P60" s="33">
        <f t="shared" si="2"/>
        <v>26</v>
      </c>
      <c r="Q60" s="11">
        <f>SUM(R60:IV60)</f>
        <v>131</v>
      </c>
      <c r="R60" s="33">
        <v>4</v>
      </c>
      <c r="S60" s="26">
        <v>1</v>
      </c>
      <c r="T60" s="26">
        <v>3</v>
      </c>
      <c r="U60">
        <v>1</v>
      </c>
      <c r="V60">
        <v>2</v>
      </c>
      <c r="W60" s="25">
        <v>3</v>
      </c>
      <c r="X60" s="25">
        <v>10</v>
      </c>
      <c r="AA60">
        <v>11</v>
      </c>
      <c r="AD60">
        <v>2</v>
      </c>
      <c r="AH60">
        <v>6</v>
      </c>
      <c r="AI60">
        <v>5</v>
      </c>
      <c r="AJ60">
        <v>7</v>
      </c>
      <c r="AL60">
        <v>3</v>
      </c>
      <c r="AM60">
        <v>6</v>
      </c>
      <c r="AN60">
        <v>6</v>
      </c>
      <c r="AQ60">
        <v>7</v>
      </c>
      <c r="AR60">
        <v>1</v>
      </c>
      <c r="AS60">
        <v>11</v>
      </c>
      <c r="AV60">
        <v>5</v>
      </c>
      <c r="AW60">
        <v>3</v>
      </c>
      <c r="AY60">
        <v>9</v>
      </c>
      <c r="BA60">
        <v>4</v>
      </c>
      <c r="BB60">
        <v>2</v>
      </c>
      <c r="BC60">
        <v>3</v>
      </c>
      <c r="BD60">
        <v>15</v>
      </c>
      <c r="BG60">
        <v>1</v>
      </c>
    </row>
    <row r="61" spans="1:53" ht="12.75">
      <c r="A61" s="1" t="s">
        <v>35</v>
      </c>
      <c r="B61" s="44">
        <v>0</v>
      </c>
      <c r="C61" s="44">
        <v>0</v>
      </c>
      <c r="D61" s="44">
        <v>0</v>
      </c>
      <c r="E61" s="44">
        <v>0.03</v>
      </c>
      <c r="F61" s="45">
        <f t="shared" si="0"/>
        <v>0.04000000000000001</v>
      </c>
      <c r="H61">
        <v>0.08</v>
      </c>
      <c r="I61">
        <v>0.05</v>
      </c>
      <c r="K61" s="3"/>
      <c r="L61" s="3">
        <v>0.16</v>
      </c>
      <c r="M61" s="32">
        <v>0.03</v>
      </c>
      <c r="N61" s="32"/>
      <c r="O61" s="50">
        <f t="shared" si="1"/>
        <v>0.07201152184349495</v>
      </c>
      <c r="P61" s="33">
        <f t="shared" si="2"/>
        <v>2</v>
      </c>
      <c r="Q61" s="11">
        <f>SUM(R61:IV61)</f>
        <v>3</v>
      </c>
      <c r="R61" s="33"/>
      <c r="S61" s="26"/>
      <c r="T61" s="26"/>
      <c r="AO61">
        <v>2</v>
      </c>
      <c r="BA61">
        <v>1</v>
      </c>
    </row>
    <row r="62" spans="1:55" ht="12.75">
      <c r="A62" s="1" t="s">
        <v>36</v>
      </c>
      <c r="B62" s="44">
        <v>0.11</v>
      </c>
      <c r="C62" s="45">
        <v>0.9</v>
      </c>
      <c r="D62" s="45">
        <v>0.09</v>
      </c>
      <c r="E62" s="45">
        <v>0.44</v>
      </c>
      <c r="F62" s="45">
        <f t="shared" si="0"/>
        <v>0.58625</v>
      </c>
      <c r="G62" s="2">
        <v>0.27</v>
      </c>
      <c r="H62">
        <v>0.13</v>
      </c>
      <c r="I62">
        <v>0.64</v>
      </c>
      <c r="J62">
        <v>0.14</v>
      </c>
      <c r="K62" s="3">
        <v>0.21</v>
      </c>
      <c r="L62" s="3">
        <v>2.4</v>
      </c>
      <c r="M62" s="32">
        <v>0.29</v>
      </c>
      <c r="N62" s="32">
        <v>0.61</v>
      </c>
      <c r="O62" s="50">
        <f t="shared" si="1"/>
        <v>0.9121459433509361</v>
      </c>
      <c r="P62" s="33">
        <f t="shared" si="2"/>
        <v>7</v>
      </c>
      <c r="Q62" s="11">
        <f>SUM(R62:IV62)</f>
        <v>38</v>
      </c>
      <c r="R62" s="33"/>
      <c r="S62" s="26"/>
      <c r="T62" s="26"/>
      <c r="AC62">
        <v>8</v>
      </c>
      <c r="AM62">
        <v>6</v>
      </c>
      <c r="AN62">
        <v>8</v>
      </c>
      <c r="AO62">
        <v>1</v>
      </c>
      <c r="AW62">
        <v>4</v>
      </c>
      <c r="AZ62">
        <v>10</v>
      </c>
      <c r="BC62">
        <v>1</v>
      </c>
    </row>
    <row r="63" spans="1:60" ht="12.75">
      <c r="A63" s="1" t="s">
        <v>37</v>
      </c>
      <c r="B63" s="44">
        <v>7.73</v>
      </c>
      <c r="C63" s="45">
        <v>7.9</v>
      </c>
      <c r="D63" s="44">
        <v>7.69</v>
      </c>
      <c r="E63" s="44">
        <v>4.32</v>
      </c>
      <c r="F63" s="45">
        <f t="shared" si="0"/>
        <v>3.24625</v>
      </c>
      <c r="G63" s="2">
        <v>2.67</v>
      </c>
      <c r="H63">
        <v>3.23</v>
      </c>
      <c r="I63">
        <v>2.41</v>
      </c>
      <c r="J63">
        <v>4.11</v>
      </c>
      <c r="K63" s="3">
        <v>4.02</v>
      </c>
      <c r="L63" s="3">
        <v>3.29</v>
      </c>
      <c r="M63" s="32">
        <v>3.22</v>
      </c>
      <c r="N63" s="32">
        <v>3.02</v>
      </c>
      <c r="O63" s="50">
        <f t="shared" si="1"/>
        <v>2.064330292846855</v>
      </c>
      <c r="P63" s="33">
        <f t="shared" si="2"/>
        <v>22</v>
      </c>
      <c r="Q63" s="11">
        <f>SUM(R63:IV63)</f>
        <v>86</v>
      </c>
      <c r="R63" s="33">
        <v>2</v>
      </c>
      <c r="S63" s="25">
        <v>3</v>
      </c>
      <c r="T63" s="25">
        <v>1</v>
      </c>
      <c r="V63">
        <v>6</v>
      </c>
      <c r="W63" s="25">
        <v>7</v>
      </c>
      <c r="X63" s="25">
        <v>6</v>
      </c>
      <c r="AA63">
        <v>7</v>
      </c>
      <c r="AB63">
        <v>11</v>
      </c>
      <c r="AC63">
        <v>2</v>
      </c>
      <c r="AD63">
        <v>1</v>
      </c>
      <c r="AF63">
        <v>1</v>
      </c>
      <c r="AH63">
        <v>3</v>
      </c>
      <c r="AI63">
        <v>1</v>
      </c>
      <c r="AJ63">
        <v>10</v>
      </c>
      <c r="AL63">
        <v>6</v>
      </c>
      <c r="AQ63">
        <v>1</v>
      </c>
      <c r="AS63">
        <v>1</v>
      </c>
      <c r="AT63">
        <v>1</v>
      </c>
      <c r="AU63">
        <v>3</v>
      </c>
      <c r="AW63">
        <v>1</v>
      </c>
      <c r="AX63">
        <v>10</v>
      </c>
      <c r="BH63">
        <v>2</v>
      </c>
    </row>
    <row r="64" spans="1:20" ht="12.75">
      <c r="A64" s="1" t="s">
        <v>82</v>
      </c>
      <c r="B64" s="44">
        <v>0</v>
      </c>
      <c r="C64" s="44">
        <v>0</v>
      </c>
      <c r="D64" s="44">
        <v>0</v>
      </c>
      <c r="E64" s="44">
        <v>0</v>
      </c>
      <c r="F64" s="45">
        <f t="shared" si="0"/>
        <v>0.0025</v>
      </c>
      <c r="J64">
        <v>0.02</v>
      </c>
      <c r="K64" s="3"/>
      <c r="L64" s="3"/>
      <c r="M64" s="32"/>
      <c r="N64" s="32"/>
      <c r="O64" s="50">
        <f t="shared" si="1"/>
        <v>0</v>
      </c>
      <c r="P64" s="33">
        <f t="shared" si="2"/>
        <v>0</v>
      </c>
      <c r="Q64" s="11">
        <f>SUM(R64:IV64)</f>
        <v>0</v>
      </c>
      <c r="R64" s="33"/>
      <c r="S64" s="26"/>
      <c r="T64" s="26"/>
    </row>
    <row r="65" spans="1:60" ht="12.75">
      <c r="A65" s="1" t="s">
        <v>38</v>
      </c>
      <c r="B65" s="44">
        <v>3.95</v>
      </c>
      <c r="C65" s="44">
        <v>4.73</v>
      </c>
      <c r="D65" s="44">
        <v>4.15</v>
      </c>
      <c r="E65" s="44">
        <v>3.32</v>
      </c>
      <c r="F65" s="45">
        <f t="shared" si="0"/>
        <v>3.0300000000000002</v>
      </c>
      <c r="G65" s="14">
        <v>2.4</v>
      </c>
      <c r="H65">
        <v>3.25</v>
      </c>
      <c r="I65">
        <v>2.29</v>
      </c>
      <c r="J65">
        <v>3.41</v>
      </c>
      <c r="K65" s="3">
        <v>3.01</v>
      </c>
      <c r="L65" s="3">
        <v>3.39</v>
      </c>
      <c r="M65" s="32">
        <v>2.62</v>
      </c>
      <c r="N65" s="32">
        <v>3.87</v>
      </c>
      <c r="O65" s="50">
        <f t="shared" si="1"/>
        <v>2.0163226116178588</v>
      </c>
      <c r="P65" s="33">
        <f t="shared" si="2"/>
        <v>26</v>
      </c>
      <c r="Q65" s="11">
        <f>SUM(R65:IV65)</f>
        <v>84</v>
      </c>
      <c r="R65" s="33">
        <v>4</v>
      </c>
      <c r="S65" s="25">
        <v>1</v>
      </c>
      <c r="T65" s="25"/>
      <c r="U65">
        <v>1</v>
      </c>
      <c r="V65">
        <v>3</v>
      </c>
      <c r="W65" s="25">
        <v>5</v>
      </c>
      <c r="X65" s="25">
        <v>6</v>
      </c>
      <c r="Z65">
        <v>1</v>
      </c>
      <c r="AA65">
        <v>2</v>
      </c>
      <c r="AB65">
        <v>7</v>
      </c>
      <c r="AD65">
        <v>5</v>
      </c>
      <c r="AE65">
        <v>1</v>
      </c>
      <c r="AF65">
        <v>1</v>
      </c>
      <c r="AH65">
        <v>6</v>
      </c>
      <c r="AI65">
        <v>6</v>
      </c>
      <c r="AJ65">
        <v>6</v>
      </c>
      <c r="AK65">
        <v>2</v>
      </c>
      <c r="AN65">
        <v>1</v>
      </c>
      <c r="AQ65">
        <v>4</v>
      </c>
      <c r="AS65">
        <v>5</v>
      </c>
      <c r="AT65">
        <v>5</v>
      </c>
      <c r="AU65">
        <v>2</v>
      </c>
      <c r="AZ65">
        <v>2</v>
      </c>
      <c r="BA65">
        <v>1</v>
      </c>
      <c r="BD65">
        <v>4</v>
      </c>
      <c r="BF65">
        <v>1</v>
      </c>
      <c r="BH65">
        <v>2</v>
      </c>
    </row>
    <row r="66" spans="1:56" ht="12.75">
      <c r="A66" s="1" t="s">
        <v>39</v>
      </c>
      <c r="B66" s="44">
        <v>0.55</v>
      </c>
      <c r="C66" s="44">
        <v>1.51</v>
      </c>
      <c r="D66" s="44">
        <v>2.07</v>
      </c>
      <c r="E66" s="44">
        <v>2.83</v>
      </c>
      <c r="F66" s="45">
        <f t="shared" si="0"/>
        <v>2.4000000000000004</v>
      </c>
      <c r="G66" s="2">
        <v>1.33</v>
      </c>
      <c r="H66">
        <v>2.29</v>
      </c>
      <c r="I66">
        <v>1.33</v>
      </c>
      <c r="J66">
        <v>3.33</v>
      </c>
      <c r="K66" s="3">
        <v>2.21</v>
      </c>
      <c r="L66" s="3">
        <v>3.02</v>
      </c>
      <c r="M66" s="32">
        <v>2.51</v>
      </c>
      <c r="N66" s="32">
        <v>3.18</v>
      </c>
      <c r="O66" s="50">
        <f t="shared" si="1"/>
        <v>1.872299567930869</v>
      </c>
      <c r="P66" s="33">
        <f t="shared" si="2"/>
        <v>29</v>
      </c>
      <c r="Q66" s="11">
        <f>SUM(R66:IV66)</f>
        <v>78</v>
      </c>
      <c r="R66" s="33">
        <v>1</v>
      </c>
      <c r="S66" s="25">
        <v>7</v>
      </c>
      <c r="T66" s="25">
        <v>1</v>
      </c>
      <c r="W66">
        <v>4</v>
      </c>
      <c r="X66">
        <v>6</v>
      </c>
      <c r="Y66">
        <v>4</v>
      </c>
      <c r="Z66">
        <v>2</v>
      </c>
      <c r="AA66">
        <v>3</v>
      </c>
      <c r="AD66">
        <v>4</v>
      </c>
      <c r="AF66">
        <v>3</v>
      </c>
      <c r="AG66">
        <v>1</v>
      </c>
      <c r="AI66">
        <v>5</v>
      </c>
      <c r="AJ66">
        <v>2</v>
      </c>
      <c r="AK66">
        <v>1</v>
      </c>
      <c r="AL66">
        <v>2</v>
      </c>
      <c r="AN66">
        <v>2</v>
      </c>
      <c r="AO66">
        <v>1</v>
      </c>
      <c r="AQ66">
        <v>1</v>
      </c>
      <c r="AR66">
        <v>2</v>
      </c>
      <c r="AS66">
        <v>2</v>
      </c>
      <c r="AT66">
        <v>1</v>
      </c>
      <c r="AU66">
        <v>2</v>
      </c>
      <c r="AX66">
        <v>1</v>
      </c>
      <c r="AY66">
        <v>1</v>
      </c>
      <c r="AZ66">
        <v>3</v>
      </c>
      <c r="BA66">
        <v>2</v>
      </c>
      <c r="BB66">
        <v>2</v>
      </c>
      <c r="BC66">
        <v>3</v>
      </c>
      <c r="BD66">
        <v>9</v>
      </c>
    </row>
    <row r="67" spans="1:60" ht="12.75">
      <c r="A67" s="1" t="s">
        <v>40</v>
      </c>
      <c r="B67" s="44">
        <v>4.75</v>
      </c>
      <c r="C67" s="44">
        <v>5.88</v>
      </c>
      <c r="D67" s="44">
        <v>14.95</v>
      </c>
      <c r="E67" s="44">
        <v>28.77</v>
      </c>
      <c r="F67" s="45">
        <f t="shared" si="0"/>
        <v>38.746249999999996</v>
      </c>
      <c r="G67" s="14">
        <v>31.79</v>
      </c>
      <c r="H67">
        <v>37.25</v>
      </c>
      <c r="I67">
        <v>30.94</v>
      </c>
      <c r="J67">
        <v>38.31</v>
      </c>
      <c r="K67" s="3">
        <v>35</v>
      </c>
      <c r="L67" s="3">
        <v>43.06</v>
      </c>
      <c r="M67" s="32">
        <v>43.67</v>
      </c>
      <c r="N67" s="32">
        <v>49.95</v>
      </c>
      <c r="O67" s="50">
        <f t="shared" si="1"/>
        <v>47.04752760441671</v>
      </c>
      <c r="P67" s="33">
        <f t="shared" si="2"/>
        <v>43</v>
      </c>
      <c r="Q67" s="11">
        <f>SUM(R67:IV67)</f>
        <v>1960</v>
      </c>
      <c r="R67" s="33">
        <v>27</v>
      </c>
      <c r="S67" s="25">
        <v>43</v>
      </c>
      <c r="T67" s="25">
        <v>37</v>
      </c>
      <c r="U67">
        <v>7</v>
      </c>
      <c r="V67">
        <v>68</v>
      </c>
      <c r="W67" s="25">
        <v>44</v>
      </c>
      <c r="X67" s="25">
        <v>30</v>
      </c>
      <c r="Y67">
        <v>47</v>
      </c>
      <c r="Z67">
        <v>41</v>
      </c>
      <c r="AA67">
        <v>18</v>
      </c>
      <c r="AB67">
        <v>56</v>
      </c>
      <c r="AC67">
        <v>48</v>
      </c>
      <c r="AD67">
        <v>28</v>
      </c>
      <c r="AE67">
        <v>33</v>
      </c>
      <c r="AF67">
        <v>26</v>
      </c>
      <c r="AG67">
        <v>13</v>
      </c>
      <c r="AH67">
        <v>35</v>
      </c>
      <c r="AI67">
        <v>28</v>
      </c>
      <c r="AJ67">
        <v>13</v>
      </c>
      <c r="AK67">
        <v>26</v>
      </c>
      <c r="AL67">
        <v>56</v>
      </c>
      <c r="AM67">
        <v>125</v>
      </c>
      <c r="AN67">
        <v>120</v>
      </c>
      <c r="AO67">
        <v>100</v>
      </c>
      <c r="AP67">
        <v>39</v>
      </c>
      <c r="AQ67">
        <v>76</v>
      </c>
      <c r="AR67">
        <v>34</v>
      </c>
      <c r="AS67">
        <v>75</v>
      </c>
      <c r="AT67">
        <v>8</v>
      </c>
      <c r="AU67">
        <v>43</v>
      </c>
      <c r="AV67">
        <v>22</v>
      </c>
      <c r="AW67">
        <v>33</v>
      </c>
      <c r="AX67">
        <v>52</v>
      </c>
      <c r="AY67">
        <v>30</v>
      </c>
      <c r="AZ67">
        <v>35</v>
      </c>
      <c r="BA67">
        <v>91</v>
      </c>
      <c r="BB67">
        <v>121</v>
      </c>
      <c r="BC67">
        <v>91</v>
      </c>
      <c r="BD67">
        <v>88</v>
      </c>
      <c r="BE67">
        <v>9</v>
      </c>
      <c r="BF67">
        <v>28</v>
      </c>
      <c r="BG67">
        <v>11</v>
      </c>
      <c r="BH67">
        <v>5</v>
      </c>
    </row>
    <row r="68" spans="1:60" ht="12.75">
      <c r="A68" s="1" t="s">
        <v>41</v>
      </c>
      <c r="B68" s="44">
        <v>45.66</v>
      </c>
      <c r="C68" s="45">
        <v>52.4</v>
      </c>
      <c r="D68" s="44">
        <v>45.85</v>
      </c>
      <c r="E68" s="44">
        <v>53.01</v>
      </c>
      <c r="F68" s="45">
        <f t="shared" si="0"/>
        <v>60.905</v>
      </c>
      <c r="G68" s="2">
        <v>48.19</v>
      </c>
      <c r="H68">
        <v>51.25</v>
      </c>
      <c r="I68">
        <v>44.93</v>
      </c>
      <c r="J68">
        <v>60.56</v>
      </c>
      <c r="K68" s="3">
        <v>50.04</v>
      </c>
      <c r="L68" s="3">
        <v>61.49</v>
      </c>
      <c r="M68" s="32">
        <v>81.63</v>
      </c>
      <c r="N68" s="32">
        <v>89.15</v>
      </c>
      <c r="O68" s="50">
        <f t="shared" si="1"/>
        <v>80.96495439270282</v>
      </c>
      <c r="P68" s="33">
        <f t="shared" si="2"/>
        <v>43</v>
      </c>
      <c r="Q68" s="11">
        <f>SUM(R68:IV68)</f>
        <v>3373</v>
      </c>
      <c r="R68" s="33">
        <v>68</v>
      </c>
      <c r="S68" s="25">
        <v>94</v>
      </c>
      <c r="T68" s="25">
        <v>128</v>
      </c>
      <c r="U68">
        <v>44</v>
      </c>
      <c r="V68">
        <v>78</v>
      </c>
      <c r="W68" s="25">
        <v>66</v>
      </c>
      <c r="X68" s="25">
        <v>37</v>
      </c>
      <c r="Y68">
        <v>48</v>
      </c>
      <c r="Z68">
        <v>165</v>
      </c>
      <c r="AA68">
        <v>35</v>
      </c>
      <c r="AB68">
        <v>93</v>
      </c>
      <c r="AC68">
        <v>57</v>
      </c>
      <c r="AD68">
        <v>46</v>
      </c>
      <c r="AE68">
        <v>74</v>
      </c>
      <c r="AF68">
        <v>58</v>
      </c>
      <c r="AG68">
        <v>53</v>
      </c>
      <c r="AH68">
        <v>18</v>
      </c>
      <c r="AI68">
        <v>98</v>
      </c>
      <c r="AJ68">
        <v>12</v>
      </c>
      <c r="AK68">
        <v>42</v>
      </c>
      <c r="AL68">
        <v>76</v>
      </c>
      <c r="AM68">
        <v>183</v>
      </c>
      <c r="AN68">
        <v>147</v>
      </c>
      <c r="AO68">
        <v>184</v>
      </c>
      <c r="AP68">
        <v>58</v>
      </c>
      <c r="AQ68">
        <v>222</v>
      </c>
      <c r="AR68">
        <v>9</v>
      </c>
      <c r="AS68">
        <v>85</v>
      </c>
      <c r="AT68">
        <v>19</v>
      </c>
      <c r="AU68">
        <v>35</v>
      </c>
      <c r="AV68">
        <v>119</v>
      </c>
      <c r="AW68">
        <v>63</v>
      </c>
      <c r="AX68">
        <v>92</v>
      </c>
      <c r="AY68">
        <v>28</v>
      </c>
      <c r="AZ68">
        <v>95</v>
      </c>
      <c r="BA68">
        <v>109</v>
      </c>
      <c r="BB68">
        <v>129</v>
      </c>
      <c r="BC68">
        <v>92</v>
      </c>
      <c r="BD68">
        <v>97</v>
      </c>
      <c r="BE68">
        <v>101</v>
      </c>
      <c r="BF68">
        <v>96</v>
      </c>
      <c r="BG68">
        <v>8</v>
      </c>
      <c r="BH68">
        <v>12</v>
      </c>
    </row>
    <row r="69" spans="1:20" ht="12.75">
      <c r="A69" s="1" t="s">
        <v>72</v>
      </c>
      <c r="B69" s="44">
        <v>0</v>
      </c>
      <c r="C69" s="44">
        <v>0.02</v>
      </c>
      <c r="D69" s="44">
        <v>0</v>
      </c>
      <c r="E69" s="44">
        <v>0.04</v>
      </c>
      <c r="F69" s="45">
        <f t="shared" si="0"/>
        <v>0.01375</v>
      </c>
      <c r="I69">
        <v>0.05</v>
      </c>
      <c r="J69">
        <v>0.04</v>
      </c>
      <c r="K69" s="3">
        <v>0.02</v>
      </c>
      <c r="L69" s="3"/>
      <c r="M69" s="32"/>
      <c r="N69" s="32"/>
      <c r="O69" s="50">
        <f t="shared" si="1"/>
        <v>0</v>
      </c>
      <c r="P69" s="33">
        <f t="shared" si="2"/>
        <v>0</v>
      </c>
      <c r="Q69" s="11">
        <f>SUM(R69:IV69)</f>
        <v>0</v>
      </c>
      <c r="R69" s="33"/>
      <c r="S69" s="26"/>
      <c r="T69" s="26"/>
    </row>
    <row r="70" spans="1:58" ht="12.75">
      <c r="A70" s="1" t="s">
        <v>42</v>
      </c>
      <c r="B70" s="44">
        <v>0.34</v>
      </c>
      <c r="C70" s="44">
        <v>0.78</v>
      </c>
      <c r="D70" s="45">
        <v>0.9</v>
      </c>
      <c r="E70" s="44">
        <v>1.05</v>
      </c>
      <c r="F70" s="45">
        <f t="shared" si="0"/>
        <v>1.07</v>
      </c>
      <c r="G70" s="2">
        <v>1.15</v>
      </c>
      <c r="H70">
        <v>1.12</v>
      </c>
      <c r="I70">
        <v>0.55</v>
      </c>
      <c r="J70">
        <v>0.97</v>
      </c>
      <c r="K70" s="3">
        <v>0.94</v>
      </c>
      <c r="L70" s="3">
        <v>1.69</v>
      </c>
      <c r="M70" s="32">
        <v>1.06</v>
      </c>
      <c r="N70" s="32">
        <v>1.08</v>
      </c>
      <c r="O70" s="50">
        <f t="shared" si="1"/>
        <v>1.056168987037926</v>
      </c>
      <c r="P70" s="33">
        <f t="shared" si="2"/>
        <v>23</v>
      </c>
      <c r="Q70" s="11">
        <f>SUM(R70:IV70)</f>
        <v>44</v>
      </c>
      <c r="R70" s="33">
        <v>1</v>
      </c>
      <c r="S70" s="25">
        <v>2</v>
      </c>
      <c r="T70" s="25">
        <v>1</v>
      </c>
      <c r="W70" s="25">
        <v>2</v>
      </c>
      <c r="X70" s="25">
        <v>3</v>
      </c>
      <c r="Z70">
        <v>1</v>
      </c>
      <c r="AA70">
        <v>1</v>
      </c>
      <c r="AB70">
        <v>1</v>
      </c>
      <c r="AD70">
        <v>1</v>
      </c>
      <c r="AF70">
        <v>1</v>
      </c>
      <c r="AH70">
        <v>1</v>
      </c>
      <c r="AI70">
        <v>4</v>
      </c>
      <c r="AJ70">
        <v>3</v>
      </c>
      <c r="AQ70">
        <v>1</v>
      </c>
      <c r="AS70">
        <v>3</v>
      </c>
      <c r="AV70">
        <v>1</v>
      </c>
      <c r="AW70">
        <v>1</v>
      </c>
      <c r="AZ70">
        <v>1</v>
      </c>
      <c r="BA70">
        <v>2</v>
      </c>
      <c r="BB70">
        <v>1</v>
      </c>
      <c r="BC70">
        <v>2</v>
      </c>
      <c r="BD70">
        <v>9</v>
      </c>
      <c r="BF70">
        <v>1</v>
      </c>
    </row>
    <row r="71" spans="1:59" ht="12.75">
      <c r="A71" s="1" t="s">
        <v>43</v>
      </c>
      <c r="B71" s="44">
        <v>0.02</v>
      </c>
      <c r="C71" s="45">
        <v>0.11</v>
      </c>
      <c r="D71" s="44">
        <v>0.09</v>
      </c>
      <c r="E71" s="44">
        <v>0.13</v>
      </c>
      <c r="F71" s="45">
        <f t="shared" si="0"/>
        <v>0.175</v>
      </c>
      <c r="G71" s="2">
        <v>0.16</v>
      </c>
      <c r="H71">
        <v>0.13</v>
      </c>
      <c r="I71">
        <v>0.23</v>
      </c>
      <c r="J71" s="3">
        <v>0.19</v>
      </c>
      <c r="K71" s="3">
        <v>0.12</v>
      </c>
      <c r="L71" s="3">
        <v>0.3</v>
      </c>
      <c r="M71" s="32">
        <v>0.17</v>
      </c>
      <c r="N71" s="32">
        <v>0.1</v>
      </c>
      <c r="O71" s="50">
        <f t="shared" si="1"/>
        <v>0.21603456553048486</v>
      </c>
      <c r="P71" s="33">
        <f aca="true" t="shared" si="3" ref="P71:P97">COUNT(R71:BH71)</f>
        <v>8</v>
      </c>
      <c r="Q71" s="11">
        <f>SUM(R71:IV71)</f>
        <v>9</v>
      </c>
      <c r="R71" s="33"/>
      <c r="S71" s="26"/>
      <c r="T71" s="26">
        <v>2</v>
      </c>
      <c r="AM71">
        <v>1</v>
      </c>
      <c r="AQ71">
        <v>1</v>
      </c>
      <c r="AX71">
        <v>1</v>
      </c>
      <c r="AY71">
        <v>1</v>
      </c>
      <c r="BA71">
        <v>1</v>
      </c>
      <c r="BF71">
        <v>1</v>
      </c>
      <c r="BG71">
        <v>1</v>
      </c>
    </row>
    <row r="72" spans="1:58" ht="12.75">
      <c r="A72" s="1" t="s">
        <v>44</v>
      </c>
      <c r="B72" s="44">
        <v>1.89</v>
      </c>
      <c r="C72" s="45">
        <v>1.56</v>
      </c>
      <c r="D72" s="44">
        <v>2.03</v>
      </c>
      <c r="E72" s="44">
        <v>2.04</v>
      </c>
      <c r="F72" s="45">
        <f aca="true" t="shared" si="4" ref="F72:F98">(G72+H72+I72+J72+K72+L72+M72+N72)/8</f>
        <v>1.98375</v>
      </c>
      <c r="G72" s="2">
        <v>1.15</v>
      </c>
      <c r="H72" s="3">
        <v>2</v>
      </c>
      <c r="I72">
        <v>1.28</v>
      </c>
      <c r="J72">
        <v>3.99</v>
      </c>
      <c r="K72" s="3">
        <v>1.6</v>
      </c>
      <c r="L72" s="3">
        <v>1.94</v>
      </c>
      <c r="M72" s="32">
        <v>1.4</v>
      </c>
      <c r="N72" s="32">
        <v>2.51</v>
      </c>
      <c r="O72" s="50">
        <f t="shared" si="1"/>
        <v>1.0801728276524243</v>
      </c>
      <c r="P72" s="33">
        <f t="shared" si="3"/>
        <v>17</v>
      </c>
      <c r="Q72" s="11">
        <f>SUM(R72:IV72)</f>
        <v>45</v>
      </c>
      <c r="R72" s="33"/>
      <c r="S72" s="25"/>
      <c r="T72" s="25">
        <v>1</v>
      </c>
      <c r="U72">
        <v>1</v>
      </c>
      <c r="W72" s="25">
        <v>2</v>
      </c>
      <c r="Z72">
        <v>3</v>
      </c>
      <c r="AB72">
        <v>3</v>
      </c>
      <c r="AF72">
        <v>1</v>
      </c>
      <c r="AG72">
        <v>2</v>
      </c>
      <c r="AH72">
        <v>7</v>
      </c>
      <c r="AL72">
        <v>1</v>
      </c>
      <c r="AS72">
        <v>4</v>
      </c>
      <c r="AW72">
        <v>2</v>
      </c>
      <c r="AX72">
        <v>10</v>
      </c>
      <c r="AY72">
        <v>1</v>
      </c>
      <c r="BB72">
        <v>1</v>
      </c>
      <c r="BC72">
        <v>1</v>
      </c>
      <c r="BD72">
        <v>4</v>
      </c>
      <c r="BF72">
        <v>1</v>
      </c>
    </row>
    <row r="73" spans="1:58" ht="12.75">
      <c r="A73" s="1" t="s">
        <v>45</v>
      </c>
      <c r="B73" s="44">
        <v>6.65</v>
      </c>
      <c r="C73" s="44">
        <v>7.17</v>
      </c>
      <c r="D73" s="44">
        <v>12.23</v>
      </c>
      <c r="E73" s="44">
        <v>13.11</v>
      </c>
      <c r="F73" s="45">
        <f t="shared" si="4"/>
        <v>11.915000000000001</v>
      </c>
      <c r="G73" s="2">
        <v>12.83</v>
      </c>
      <c r="H73">
        <v>9.92</v>
      </c>
      <c r="I73">
        <v>12.59</v>
      </c>
      <c r="J73">
        <v>9.15</v>
      </c>
      <c r="K73" s="3">
        <v>9.61</v>
      </c>
      <c r="L73" s="3">
        <v>10.83</v>
      </c>
      <c r="M73" s="32">
        <v>16.19</v>
      </c>
      <c r="N73" s="32">
        <v>14.2</v>
      </c>
      <c r="O73" s="50">
        <f t="shared" si="1"/>
        <v>15.866538646183388</v>
      </c>
      <c r="P73" s="33">
        <f t="shared" si="3"/>
        <v>35</v>
      </c>
      <c r="Q73" s="11">
        <f>SUM(R73:IV73)</f>
        <v>661</v>
      </c>
      <c r="R73" s="33">
        <v>2</v>
      </c>
      <c r="S73" s="25">
        <v>1</v>
      </c>
      <c r="T73" s="25">
        <v>6</v>
      </c>
      <c r="U73">
        <v>14</v>
      </c>
      <c r="V73">
        <v>7</v>
      </c>
      <c r="W73" s="25">
        <v>1</v>
      </c>
      <c r="X73" s="25">
        <v>12</v>
      </c>
      <c r="Y73">
        <v>26</v>
      </c>
      <c r="Z73">
        <v>13</v>
      </c>
      <c r="AB73">
        <v>29</v>
      </c>
      <c r="AC73">
        <v>15</v>
      </c>
      <c r="AE73">
        <v>22</v>
      </c>
      <c r="AF73">
        <v>31</v>
      </c>
      <c r="AG73">
        <v>36</v>
      </c>
      <c r="AH73">
        <v>4</v>
      </c>
      <c r="AI73">
        <v>6</v>
      </c>
      <c r="AJ73">
        <v>1</v>
      </c>
      <c r="AM73">
        <v>33</v>
      </c>
      <c r="AN73">
        <v>51</v>
      </c>
      <c r="AO73">
        <v>61</v>
      </c>
      <c r="AP73">
        <v>86</v>
      </c>
      <c r="AQ73">
        <v>8</v>
      </c>
      <c r="AR73">
        <v>2</v>
      </c>
      <c r="AS73">
        <v>11</v>
      </c>
      <c r="AT73">
        <v>4</v>
      </c>
      <c r="AU73">
        <v>5</v>
      </c>
      <c r="AV73">
        <v>30</v>
      </c>
      <c r="AW73">
        <v>90</v>
      </c>
      <c r="AX73">
        <v>2</v>
      </c>
      <c r="AZ73">
        <v>5</v>
      </c>
      <c r="BA73">
        <v>29</v>
      </c>
      <c r="BB73">
        <v>1</v>
      </c>
      <c r="BC73">
        <v>2</v>
      </c>
      <c r="BE73">
        <v>13</v>
      </c>
      <c r="BF73">
        <v>2</v>
      </c>
    </row>
    <row r="74" spans="1:57" ht="12.75">
      <c r="A74" s="1" t="s">
        <v>46</v>
      </c>
      <c r="B74" s="44">
        <v>22.15</v>
      </c>
      <c r="C74" s="44">
        <v>10.79</v>
      </c>
      <c r="D74" s="44">
        <v>12.52</v>
      </c>
      <c r="E74" s="44">
        <v>12.55</v>
      </c>
      <c r="F74" s="45">
        <f t="shared" si="4"/>
        <v>24.54375</v>
      </c>
      <c r="G74" s="2">
        <v>17.57</v>
      </c>
      <c r="H74">
        <v>25.68</v>
      </c>
      <c r="I74">
        <v>20.57</v>
      </c>
      <c r="J74">
        <v>17.56</v>
      </c>
      <c r="K74" s="3">
        <v>22.38</v>
      </c>
      <c r="L74" s="3">
        <v>33.15</v>
      </c>
      <c r="M74" s="32">
        <v>28.01</v>
      </c>
      <c r="N74" s="32">
        <v>31.43</v>
      </c>
      <c r="O74" s="50">
        <f t="shared" si="1"/>
        <v>37.49399903984637</v>
      </c>
      <c r="P74" s="33">
        <f t="shared" si="3"/>
        <v>27</v>
      </c>
      <c r="Q74" s="11">
        <f>SUM(R74:IV74)</f>
        <v>1562</v>
      </c>
      <c r="R74" s="33">
        <v>12</v>
      </c>
      <c r="S74" s="25">
        <v>12</v>
      </c>
      <c r="T74" s="25">
        <v>61</v>
      </c>
      <c r="U74">
        <v>107</v>
      </c>
      <c r="X74">
        <v>326</v>
      </c>
      <c r="Y74">
        <v>5</v>
      </c>
      <c r="Z74">
        <v>12</v>
      </c>
      <c r="AB74">
        <v>17</v>
      </c>
      <c r="AC74">
        <v>61</v>
      </c>
      <c r="AE74">
        <v>41</v>
      </c>
      <c r="AG74">
        <v>91</v>
      </c>
      <c r="AH74">
        <v>84</v>
      </c>
      <c r="AI74">
        <v>33</v>
      </c>
      <c r="AM74">
        <v>71</v>
      </c>
      <c r="AN74">
        <v>60</v>
      </c>
      <c r="AO74">
        <v>6</v>
      </c>
      <c r="AP74">
        <v>83</v>
      </c>
      <c r="AR74">
        <v>1</v>
      </c>
      <c r="AV74">
        <v>97</v>
      </c>
      <c r="AW74">
        <v>94</v>
      </c>
      <c r="AY74">
        <v>4</v>
      </c>
      <c r="AZ74">
        <v>38</v>
      </c>
      <c r="BA74">
        <v>135</v>
      </c>
      <c r="BB74">
        <v>67</v>
      </c>
      <c r="BC74">
        <v>22</v>
      </c>
      <c r="BD74">
        <v>2</v>
      </c>
      <c r="BE74">
        <v>20</v>
      </c>
    </row>
    <row r="75" spans="1:23" ht="12.75">
      <c r="A75" s="1" t="s">
        <v>108</v>
      </c>
      <c r="B75" s="44">
        <v>0.06</v>
      </c>
      <c r="C75" s="44">
        <v>0.37</v>
      </c>
      <c r="D75" s="45">
        <v>0.1</v>
      </c>
      <c r="E75" s="44">
        <v>0</v>
      </c>
      <c r="F75" s="45">
        <f t="shared" si="4"/>
        <v>0.03875</v>
      </c>
      <c r="K75" s="3">
        <v>0.23</v>
      </c>
      <c r="L75" s="3"/>
      <c r="M75" s="32"/>
      <c r="N75" s="32">
        <v>0.08</v>
      </c>
      <c r="O75" s="50">
        <f aca="true" t="shared" si="5" ref="O75:O97">Q75*10/$O$4</f>
        <v>0.02400384061449832</v>
      </c>
      <c r="P75" s="33">
        <f t="shared" si="3"/>
        <v>1</v>
      </c>
      <c r="Q75" s="11">
        <f>SUM(R75:IV75)</f>
        <v>1</v>
      </c>
      <c r="R75" s="33"/>
      <c r="S75" s="26"/>
      <c r="T75" s="26"/>
      <c r="W75" s="25">
        <v>1</v>
      </c>
    </row>
    <row r="76" spans="1:60" ht="12.75">
      <c r="A76" s="1" t="s">
        <v>47</v>
      </c>
      <c r="B76" s="44">
        <v>43.08</v>
      </c>
      <c r="C76" s="44">
        <v>28.58</v>
      </c>
      <c r="D76" s="44">
        <v>35.25</v>
      </c>
      <c r="E76" s="44">
        <v>23.92</v>
      </c>
      <c r="F76" s="45">
        <f t="shared" si="4"/>
        <v>20.85125</v>
      </c>
      <c r="G76" s="2">
        <v>16.29</v>
      </c>
      <c r="H76">
        <v>19.95</v>
      </c>
      <c r="I76" s="3">
        <v>24.61</v>
      </c>
      <c r="J76">
        <v>15.79</v>
      </c>
      <c r="K76" s="3">
        <v>22.91</v>
      </c>
      <c r="L76" s="3">
        <v>17.52</v>
      </c>
      <c r="M76" s="32">
        <v>23</v>
      </c>
      <c r="N76" s="32">
        <v>26.74</v>
      </c>
      <c r="O76" s="50">
        <f t="shared" si="5"/>
        <v>28.708593374939987</v>
      </c>
      <c r="P76" s="33">
        <f t="shared" si="3"/>
        <v>41</v>
      </c>
      <c r="Q76" s="11">
        <f>SUM(R76:IV76)</f>
        <v>1196</v>
      </c>
      <c r="R76" s="33">
        <v>1</v>
      </c>
      <c r="S76" s="25">
        <v>8</v>
      </c>
      <c r="T76" s="25">
        <v>94</v>
      </c>
      <c r="U76">
        <v>35</v>
      </c>
      <c r="V76">
        <v>15</v>
      </c>
      <c r="W76" s="25">
        <v>12</v>
      </c>
      <c r="X76" s="25">
        <v>32</v>
      </c>
      <c r="Y76">
        <v>19</v>
      </c>
      <c r="Z76">
        <v>12</v>
      </c>
      <c r="AB76">
        <v>18</v>
      </c>
      <c r="AC76">
        <v>38</v>
      </c>
      <c r="AD76">
        <v>5</v>
      </c>
      <c r="AE76">
        <v>31</v>
      </c>
      <c r="AF76">
        <v>32</v>
      </c>
      <c r="AG76">
        <v>38</v>
      </c>
      <c r="AH76">
        <v>4</v>
      </c>
      <c r="AI76">
        <v>93</v>
      </c>
      <c r="AJ76">
        <v>4</v>
      </c>
      <c r="AK76">
        <v>47</v>
      </c>
      <c r="AL76">
        <v>19</v>
      </c>
      <c r="AM76">
        <v>69</v>
      </c>
      <c r="AN76">
        <v>100</v>
      </c>
      <c r="AO76">
        <v>32</v>
      </c>
      <c r="AP76">
        <v>116</v>
      </c>
      <c r="AQ76">
        <v>16</v>
      </c>
      <c r="AR76">
        <v>31</v>
      </c>
      <c r="AS76">
        <v>21</v>
      </c>
      <c r="AT76">
        <v>9</v>
      </c>
      <c r="AV76">
        <v>38</v>
      </c>
      <c r="AW76">
        <v>30</v>
      </c>
      <c r="AX76">
        <v>8</v>
      </c>
      <c r="AY76">
        <v>9</v>
      </c>
      <c r="AZ76">
        <v>3</v>
      </c>
      <c r="BA76">
        <v>60</v>
      </c>
      <c r="BB76">
        <v>46</v>
      </c>
      <c r="BC76">
        <v>12</v>
      </c>
      <c r="BD76">
        <v>8</v>
      </c>
      <c r="BE76">
        <v>9</v>
      </c>
      <c r="BF76">
        <v>9</v>
      </c>
      <c r="BG76">
        <v>11</v>
      </c>
      <c r="BH76">
        <v>2</v>
      </c>
    </row>
    <row r="77" spans="1:60" ht="12.75">
      <c r="A77" s="1" t="s">
        <v>48</v>
      </c>
      <c r="B77" s="44">
        <v>0.06</v>
      </c>
      <c r="C77" s="44">
        <v>0.34</v>
      </c>
      <c r="D77" s="44">
        <v>0.54</v>
      </c>
      <c r="E77" s="44">
        <v>1.37</v>
      </c>
      <c r="F77" s="45">
        <f t="shared" si="4"/>
        <v>2.10375</v>
      </c>
      <c r="G77" s="2">
        <v>1.33</v>
      </c>
      <c r="H77">
        <v>1.39</v>
      </c>
      <c r="I77" s="3">
        <v>1.9</v>
      </c>
      <c r="J77">
        <v>2.29</v>
      </c>
      <c r="K77" s="3">
        <v>1.97</v>
      </c>
      <c r="L77" s="3">
        <v>1.77</v>
      </c>
      <c r="M77" s="32">
        <v>2.69</v>
      </c>
      <c r="N77" s="32">
        <v>3.49</v>
      </c>
      <c r="O77" s="50">
        <f t="shared" si="5"/>
        <v>1.9923187710033605</v>
      </c>
      <c r="P77" s="33">
        <f t="shared" si="3"/>
        <v>29</v>
      </c>
      <c r="Q77" s="11">
        <f>SUM(R77:IV77)</f>
        <v>83</v>
      </c>
      <c r="R77" s="33"/>
      <c r="S77" s="25"/>
      <c r="T77" s="25">
        <v>2</v>
      </c>
      <c r="U77">
        <v>3</v>
      </c>
      <c r="V77">
        <v>6</v>
      </c>
      <c r="W77" s="25">
        <v>8</v>
      </c>
      <c r="X77" s="25">
        <v>5</v>
      </c>
      <c r="Z77">
        <v>1</v>
      </c>
      <c r="AA77">
        <v>4</v>
      </c>
      <c r="AB77">
        <v>4</v>
      </c>
      <c r="AC77">
        <v>1</v>
      </c>
      <c r="AD77">
        <v>2</v>
      </c>
      <c r="AF77">
        <v>4</v>
      </c>
      <c r="AH77">
        <v>2</v>
      </c>
      <c r="AI77">
        <v>2</v>
      </c>
      <c r="AJ77">
        <v>3</v>
      </c>
      <c r="AK77">
        <v>2</v>
      </c>
      <c r="AL77">
        <v>1</v>
      </c>
      <c r="AN77">
        <v>2</v>
      </c>
      <c r="AP77">
        <v>1</v>
      </c>
      <c r="AQ77">
        <v>1</v>
      </c>
      <c r="AS77">
        <v>3</v>
      </c>
      <c r="AT77">
        <v>4</v>
      </c>
      <c r="AV77">
        <v>1</v>
      </c>
      <c r="AX77">
        <v>6</v>
      </c>
      <c r="AZ77">
        <v>2</v>
      </c>
      <c r="BC77">
        <v>2</v>
      </c>
      <c r="BD77">
        <v>1</v>
      </c>
      <c r="BF77">
        <v>2</v>
      </c>
      <c r="BG77">
        <v>3</v>
      </c>
      <c r="BH77">
        <v>5</v>
      </c>
    </row>
    <row r="78" spans="1:20" ht="12.75">
      <c r="A78" s="1" t="s">
        <v>49</v>
      </c>
      <c r="B78" s="44">
        <v>0.94</v>
      </c>
      <c r="C78" s="44">
        <v>0.41</v>
      </c>
      <c r="D78" s="44">
        <v>0.06</v>
      </c>
      <c r="E78" s="44">
        <v>0.09</v>
      </c>
      <c r="F78" s="45">
        <f t="shared" si="4"/>
        <v>0.01375</v>
      </c>
      <c r="G78" s="2">
        <v>0.03</v>
      </c>
      <c r="H78">
        <v>0.08</v>
      </c>
      <c r="K78" s="3"/>
      <c r="L78" s="3"/>
      <c r="M78" s="32"/>
      <c r="N78" s="32"/>
      <c r="O78" s="50">
        <f t="shared" si="5"/>
        <v>0</v>
      </c>
      <c r="P78" s="33">
        <f t="shared" si="3"/>
        <v>0</v>
      </c>
      <c r="Q78" s="11">
        <f>SUM(R78:IV78)</f>
        <v>0</v>
      </c>
      <c r="R78" s="33"/>
      <c r="S78" s="26"/>
      <c r="T78" s="26"/>
    </row>
    <row r="79" spans="1:59" ht="12.75">
      <c r="A79" s="1" t="s">
        <v>50</v>
      </c>
      <c r="B79" s="44">
        <v>71.28</v>
      </c>
      <c r="C79" s="44">
        <v>61.92</v>
      </c>
      <c r="D79" s="44">
        <v>47.11</v>
      </c>
      <c r="E79" s="44">
        <v>19.04</v>
      </c>
      <c r="F79" s="45">
        <f t="shared" si="4"/>
        <v>10.95375</v>
      </c>
      <c r="G79" s="2">
        <v>12.56</v>
      </c>
      <c r="H79">
        <v>12.48</v>
      </c>
      <c r="I79" s="3">
        <v>8.6</v>
      </c>
      <c r="J79" s="3">
        <v>11.96</v>
      </c>
      <c r="K79" s="3">
        <v>7.5</v>
      </c>
      <c r="L79" s="3">
        <v>7.62</v>
      </c>
      <c r="M79" s="32">
        <v>13.8</v>
      </c>
      <c r="N79" s="32">
        <v>13.11</v>
      </c>
      <c r="O79" s="50">
        <f t="shared" si="5"/>
        <v>10.009601536245798</v>
      </c>
      <c r="P79" s="33">
        <f t="shared" si="3"/>
        <v>24</v>
      </c>
      <c r="Q79" s="11">
        <f>SUM(R79:IV79)</f>
        <v>417</v>
      </c>
      <c r="R79" s="33"/>
      <c r="S79" s="25">
        <v>1</v>
      </c>
      <c r="T79" s="25"/>
      <c r="V79">
        <v>12</v>
      </c>
      <c r="X79">
        <v>7</v>
      </c>
      <c r="Y79">
        <v>6</v>
      </c>
      <c r="Z79">
        <v>44</v>
      </c>
      <c r="AE79">
        <v>24</v>
      </c>
      <c r="AF79">
        <v>5</v>
      </c>
      <c r="AG79">
        <v>40</v>
      </c>
      <c r="AJ79">
        <v>5</v>
      </c>
      <c r="AM79">
        <v>33</v>
      </c>
      <c r="AN79">
        <v>43</v>
      </c>
      <c r="AO79">
        <v>36</v>
      </c>
      <c r="AP79">
        <v>31</v>
      </c>
      <c r="AQ79">
        <v>6</v>
      </c>
      <c r="AS79">
        <v>3</v>
      </c>
      <c r="AT79">
        <v>4</v>
      </c>
      <c r="AU79">
        <v>14</v>
      </c>
      <c r="AV79">
        <v>15</v>
      </c>
      <c r="AW79">
        <v>16</v>
      </c>
      <c r="AX79">
        <v>6</v>
      </c>
      <c r="AZ79">
        <v>21</v>
      </c>
      <c r="BA79">
        <v>12</v>
      </c>
      <c r="BE79">
        <v>11</v>
      </c>
      <c r="BG79">
        <v>22</v>
      </c>
    </row>
    <row r="80" spans="1:53" ht="12.75">
      <c r="A80" s="1" t="s">
        <v>51</v>
      </c>
      <c r="B80" s="44">
        <v>0</v>
      </c>
      <c r="C80" s="44">
        <v>0.01</v>
      </c>
      <c r="D80" s="44">
        <v>0.14</v>
      </c>
      <c r="E80" s="44">
        <v>0.16</v>
      </c>
      <c r="F80" s="45">
        <f t="shared" si="4"/>
        <v>1.4212500000000001</v>
      </c>
      <c r="G80" s="2">
        <v>0.21</v>
      </c>
      <c r="H80">
        <v>0.16</v>
      </c>
      <c r="I80">
        <v>0.14</v>
      </c>
      <c r="J80">
        <v>0.58</v>
      </c>
      <c r="K80" s="3">
        <v>1.07</v>
      </c>
      <c r="L80" s="3">
        <v>1.19</v>
      </c>
      <c r="M80" s="32">
        <v>3.55</v>
      </c>
      <c r="N80" s="32">
        <v>4.47</v>
      </c>
      <c r="O80" s="50">
        <f t="shared" si="5"/>
        <v>3.840614498319731</v>
      </c>
      <c r="P80" s="33">
        <f t="shared" si="3"/>
        <v>17</v>
      </c>
      <c r="Q80" s="11">
        <f>SUM(R80:IV80)</f>
        <v>160</v>
      </c>
      <c r="R80" s="33"/>
      <c r="S80" s="25"/>
      <c r="T80" s="25"/>
      <c r="V80">
        <v>5</v>
      </c>
      <c r="X80">
        <v>2</v>
      </c>
      <c r="Y80">
        <v>4</v>
      </c>
      <c r="Z80">
        <v>12</v>
      </c>
      <c r="AB80">
        <v>15</v>
      </c>
      <c r="AD80">
        <v>2</v>
      </c>
      <c r="AF80">
        <v>6</v>
      </c>
      <c r="AG80">
        <v>4</v>
      </c>
      <c r="AM80">
        <v>6</v>
      </c>
      <c r="AN80">
        <v>6</v>
      </c>
      <c r="AO80">
        <v>2</v>
      </c>
      <c r="AP80">
        <v>28</v>
      </c>
      <c r="AR80">
        <v>2</v>
      </c>
      <c r="AV80">
        <v>45</v>
      </c>
      <c r="AW80">
        <v>16</v>
      </c>
      <c r="AZ80">
        <v>1</v>
      </c>
      <c r="BA80">
        <v>4</v>
      </c>
    </row>
    <row r="81" spans="1:49" ht="12.75">
      <c r="A81" s="1" t="s">
        <v>52</v>
      </c>
      <c r="B81" s="44">
        <v>0.65</v>
      </c>
      <c r="C81" s="45">
        <v>0.5</v>
      </c>
      <c r="D81" s="44">
        <v>0.74</v>
      </c>
      <c r="E81" s="44">
        <v>0.23</v>
      </c>
      <c r="F81" s="45">
        <f t="shared" si="4"/>
        <v>0.255</v>
      </c>
      <c r="G81" s="2">
        <v>0.03</v>
      </c>
      <c r="H81">
        <v>0.27</v>
      </c>
      <c r="I81">
        <v>0.14</v>
      </c>
      <c r="J81">
        <v>0.21</v>
      </c>
      <c r="K81" s="3">
        <v>0.12</v>
      </c>
      <c r="L81" s="3">
        <v>0.2</v>
      </c>
      <c r="M81" s="32">
        <v>0.52</v>
      </c>
      <c r="N81" s="32">
        <v>0.55</v>
      </c>
      <c r="O81" s="50">
        <f t="shared" si="5"/>
        <v>0.09601536245799328</v>
      </c>
      <c r="P81" s="33">
        <f t="shared" si="3"/>
        <v>4</v>
      </c>
      <c r="Q81" s="11">
        <f>SUM(R81:IV81)</f>
        <v>4</v>
      </c>
      <c r="R81" s="33"/>
      <c r="S81" s="26"/>
      <c r="T81" s="26">
        <v>1</v>
      </c>
      <c r="AG81">
        <v>1</v>
      </c>
      <c r="AS81">
        <v>1</v>
      </c>
      <c r="AW81">
        <v>1</v>
      </c>
    </row>
    <row r="82" spans="1:53" ht="12.75">
      <c r="A82" s="1" t="s">
        <v>53</v>
      </c>
      <c r="B82" s="45">
        <v>0.5</v>
      </c>
      <c r="C82" s="44">
        <v>0.89</v>
      </c>
      <c r="D82" s="44">
        <v>0.47</v>
      </c>
      <c r="E82" s="44">
        <v>1.01</v>
      </c>
      <c r="F82" s="45">
        <f t="shared" si="4"/>
        <v>0.20625</v>
      </c>
      <c r="G82" s="2">
        <v>0.05</v>
      </c>
      <c r="H82">
        <v>0.72</v>
      </c>
      <c r="I82">
        <v>0.23</v>
      </c>
      <c r="J82">
        <v>0.02</v>
      </c>
      <c r="K82" s="3">
        <v>0.02</v>
      </c>
      <c r="L82" s="3">
        <v>0.36</v>
      </c>
      <c r="M82" s="32">
        <v>0.09</v>
      </c>
      <c r="N82" s="32">
        <v>0.16</v>
      </c>
      <c r="O82" s="50">
        <f t="shared" si="5"/>
        <v>0.1440230436869899</v>
      </c>
      <c r="P82" s="33">
        <f t="shared" si="3"/>
        <v>5</v>
      </c>
      <c r="Q82" s="11">
        <f>SUM(R82:IV82)</f>
        <v>6</v>
      </c>
      <c r="R82" s="33"/>
      <c r="S82" s="26"/>
      <c r="T82" s="26"/>
      <c r="AF82">
        <v>1</v>
      </c>
      <c r="AG82">
        <v>2</v>
      </c>
      <c r="AU82">
        <v>1</v>
      </c>
      <c r="AX82">
        <v>1</v>
      </c>
      <c r="BA82">
        <v>1</v>
      </c>
    </row>
    <row r="83" spans="1:60" ht="12.75">
      <c r="A83" s="1" t="s">
        <v>54</v>
      </c>
      <c r="B83" s="44">
        <v>1.51</v>
      </c>
      <c r="C83" s="45">
        <v>8.53</v>
      </c>
      <c r="D83" s="44">
        <v>18.28</v>
      </c>
      <c r="E83" s="45">
        <v>38.79</v>
      </c>
      <c r="F83" s="45">
        <f t="shared" si="4"/>
        <v>63.09374999999999</v>
      </c>
      <c r="G83" s="2">
        <v>45.87</v>
      </c>
      <c r="H83">
        <v>47.47</v>
      </c>
      <c r="I83" s="3">
        <v>45.5</v>
      </c>
      <c r="J83">
        <v>74.13</v>
      </c>
      <c r="K83" s="3">
        <v>65.31</v>
      </c>
      <c r="L83" s="3">
        <v>51.41</v>
      </c>
      <c r="M83" s="32">
        <v>83.54</v>
      </c>
      <c r="N83" s="32">
        <v>91.52</v>
      </c>
      <c r="O83" s="50">
        <f t="shared" si="5"/>
        <v>82.47719635141623</v>
      </c>
      <c r="P83" s="33">
        <f t="shared" si="3"/>
        <v>43</v>
      </c>
      <c r="Q83" s="11">
        <f>SUM(R83:IV83)</f>
        <v>3436</v>
      </c>
      <c r="R83" s="33">
        <v>54</v>
      </c>
      <c r="S83" s="25">
        <v>168</v>
      </c>
      <c r="T83" s="25">
        <v>78</v>
      </c>
      <c r="U83">
        <v>11</v>
      </c>
      <c r="V83">
        <v>96</v>
      </c>
      <c r="W83" s="25">
        <v>29</v>
      </c>
      <c r="X83" s="25">
        <v>25</v>
      </c>
      <c r="Y83">
        <v>154</v>
      </c>
      <c r="Z83">
        <v>67</v>
      </c>
      <c r="AA83">
        <v>53</v>
      </c>
      <c r="AB83">
        <v>96</v>
      </c>
      <c r="AC83">
        <v>62</v>
      </c>
      <c r="AD83">
        <v>27</v>
      </c>
      <c r="AE83">
        <v>110</v>
      </c>
      <c r="AF83">
        <v>94</v>
      </c>
      <c r="AG83">
        <v>104</v>
      </c>
      <c r="AH83">
        <v>48</v>
      </c>
      <c r="AI83">
        <v>104</v>
      </c>
      <c r="AJ83">
        <v>4</v>
      </c>
      <c r="AK83">
        <v>54</v>
      </c>
      <c r="AL83">
        <v>94</v>
      </c>
      <c r="AM83">
        <v>197</v>
      </c>
      <c r="AN83">
        <v>53</v>
      </c>
      <c r="AO83">
        <v>123</v>
      </c>
      <c r="AP83">
        <v>112</v>
      </c>
      <c r="AQ83">
        <v>176</v>
      </c>
      <c r="AR83">
        <v>48</v>
      </c>
      <c r="AS83">
        <v>103</v>
      </c>
      <c r="AT83">
        <v>25</v>
      </c>
      <c r="AU83">
        <v>74</v>
      </c>
      <c r="AV83">
        <v>177</v>
      </c>
      <c r="AW83">
        <v>53</v>
      </c>
      <c r="AX83">
        <v>75</v>
      </c>
      <c r="AY83">
        <v>140</v>
      </c>
      <c r="AZ83">
        <v>151</v>
      </c>
      <c r="BA83">
        <v>108</v>
      </c>
      <c r="BB83">
        <v>63</v>
      </c>
      <c r="BC83">
        <v>64</v>
      </c>
      <c r="BD83">
        <v>33</v>
      </c>
      <c r="BE83">
        <v>53</v>
      </c>
      <c r="BF83">
        <v>67</v>
      </c>
      <c r="BG83">
        <v>7</v>
      </c>
      <c r="BH83">
        <v>2</v>
      </c>
    </row>
    <row r="84" spans="1:53" ht="12.75">
      <c r="A84" s="1" t="s">
        <v>55</v>
      </c>
      <c r="B84" s="44">
        <v>0.04</v>
      </c>
      <c r="C84" s="44">
        <v>0.34</v>
      </c>
      <c r="D84" s="44">
        <v>0.12</v>
      </c>
      <c r="E84" s="44">
        <v>0.45</v>
      </c>
      <c r="F84" s="45">
        <f t="shared" si="4"/>
        <v>0.835</v>
      </c>
      <c r="G84" s="2">
        <v>0.59</v>
      </c>
      <c r="H84">
        <v>1.47</v>
      </c>
      <c r="I84">
        <v>0.21</v>
      </c>
      <c r="J84">
        <v>1.61</v>
      </c>
      <c r="K84" s="3">
        <v>1.31</v>
      </c>
      <c r="L84" s="3">
        <v>0.18</v>
      </c>
      <c r="M84" s="32">
        <v>0.54</v>
      </c>
      <c r="N84" s="32">
        <v>0.77</v>
      </c>
      <c r="O84" s="50">
        <f t="shared" si="5"/>
        <v>1.3922227556409024</v>
      </c>
      <c r="P84" s="33">
        <f t="shared" si="3"/>
        <v>8</v>
      </c>
      <c r="Q84" s="11">
        <f>SUM(R84:IV84)</f>
        <v>58</v>
      </c>
      <c r="R84" s="33"/>
      <c r="S84" s="26"/>
      <c r="T84" s="26">
        <v>1</v>
      </c>
      <c r="AC84">
        <v>6</v>
      </c>
      <c r="AE84">
        <v>9</v>
      </c>
      <c r="AN84">
        <v>9</v>
      </c>
      <c r="AV84">
        <v>2</v>
      </c>
      <c r="AY84">
        <v>5</v>
      </c>
      <c r="AZ84">
        <v>13</v>
      </c>
      <c r="BA84">
        <v>13</v>
      </c>
    </row>
    <row r="85" spans="1:59" ht="12.75">
      <c r="A85" s="1" t="s">
        <v>56</v>
      </c>
      <c r="B85" s="44">
        <v>0.54</v>
      </c>
      <c r="C85" s="45">
        <v>3.8</v>
      </c>
      <c r="D85" s="44">
        <v>2.57</v>
      </c>
      <c r="E85" s="44">
        <v>5.43</v>
      </c>
      <c r="F85" s="45">
        <f t="shared" si="4"/>
        <v>14.794999999999998</v>
      </c>
      <c r="G85" s="2">
        <v>0.85</v>
      </c>
      <c r="H85">
        <v>72.88</v>
      </c>
      <c r="I85">
        <v>1.95</v>
      </c>
      <c r="J85">
        <v>37.25</v>
      </c>
      <c r="K85" s="3">
        <v>0.08</v>
      </c>
      <c r="L85" s="3">
        <v>3.33</v>
      </c>
      <c r="M85" s="32">
        <v>0.31</v>
      </c>
      <c r="N85" s="32">
        <v>1.71</v>
      </c>
      <c r="O85" s="50">
        <f t="shared" si="5"/>
        <v>1.8482957273163705</v>
      </c>
      <c r="P85" s="33">
        <f t="shared" si="3"/>
        <v>17</v>
      </c>
      <c r="Q85" s="11">
        <f>SUM(R85:IV85)</f>
        <v>77</v>
      </c>
      <c r="R85" s="33"/>
      <c r="S85" s="25">
        <v>4</v>
      </c>
      <c r="T85" s="25"/>
      <c r="Y85">
        <v>1</v>
      </c>
      <c r="Z85">
        <v>11</v>
      </c>
      <c r="AB85">
        <v>4</v>
      </c>
      <c r="AD85">
        <v>2</v>
      </c>
      <c r="AE85">
        <v>1</v>
      </c>
      <c r="AI85">
        <v>6</v>
      </c>
      <c r="AM85">
        <v>1</v>
      </c>
      <c r="AN85">
        <v>3</v>
      </c>
      <c r="AO85">
        <v>6</v>
      </c>
      <c r="AV85">
        <v>4</v>
      </c>
      <c r="AX85">
        <v>2</v>
      </c>
      <c r="AY85">
        <v>12</v>
      </c>
      <c r="AZ85">
        <v>4</v>
      </c>
      <c r="BA85">
        <v>13</v>
      </c>
      <c r="BD85">
        <v>2</v>
      </c>
      <c r="BG85">
        <v>1</v>
      </c>
    </row>
    <row r="86" spans="1:20" ht="12.75">
      <c r="A86" s="1" t="s">
        <v>57</v>
      </c>
      <c r="B86" s="44">
        <v>0</v>
      </c>
      <c r="C86" s="44">
        <v>0.13</v>
      </c>
      <c r="D86" s="44">
        <v>0.17</v>
      </c>
      <c r="E86" s="44">
        <v>0.04</v>
      </c>
      <c r="F86" s="45">
        <f t="shared" si="4"/>
        <v>0.036250000000000004</v>
      </c>
      <c r="H86">
        <v>0.19</v>
      </c>
      <c r="K86" s="3">
        <v>0.1</v>
      </c>
      <c r="L86" s="3"/>
      <c r="M86" s="32"/>
      <c r="N86" s="32"/>
      <c r="O86" s="50">
        <f t="shared" si="5"/>
        <v>0</v>
      </c>
      <c r="P86" s="33">
        <f t="shared" si="3"/>
        <v>0</v>
      </c>
      <c r="Q86" s="11">
        <f>SUM(R86:IV86)</f>
        <v>0</v>
      </c>
      <c r="R86" s="33"/>
      <c r="S86" s="26"/>
      <c r="T86" s="26"/>
    </row>
    <row r="87" spans="1:55" ht="12.75">
      <c r="A87" s="1" t="s">
        <v>58</v>
      </c>
      <c r="B87" s="44">
        <v>0.81</v>
      </c>
      <c r="C87" s="45">
        <v>8.3</v>
      </c>
      <c r="D87" s="45">
        <v>5.35</v>
      </c>
      <c r="E87" s="44">
        <v>12.55</v>
      </c>
      <c r="F87" s="45">
        <f t="shared" si="4"/>
        <v>13.8125</v>
      </c>
      <c r="G87" s="2">
        <v>1.09</v>
      </c>
      <c r="H87">
        <v>62.88</v>
      </c>
      <c r="I87">
        <v>0.64</v>
      </c>
      <c r="J87">
        <v>24.38</v>
      </c>
      <c r="K87" s="3">
        <v>0.16</v>
      </c>
      <c r="L87" s="3">
        <v>0.08</v>
      </c>
      <c r="M87" s="32">
        <v>0.73</v>
      </c>
      <c r="N87" s="32">
        <v>20.54</v>
      </c>
      <c r="O87" s="50">
        <f t="shared" si="5"/>
        <v>0.24003840614498317</v>
      </c>
      <c r="P87" s="33">
        <f t="shared" si="3"/>
        <v>2</v>
      </c>
      <c r="Q87" s="11">
        <f>SUM(R87:IV87)</f>
        <v>10</v>
      </c>
      <c r="R87" s="33"/>
      <c r="S87" s="25"/>
      <c r="T87" s="25"/>
      <c r="AS87">
        <v>5</v>
      </c>
      <c r="BC87">
        <v>5</v>
      </c>
    </row>
    <row r="88" spans="1:20" ht="12.75">
      <c r="A88" s="1" t="s">
        <v>59</v>
      </c>
      <c r="B88" s="44">
        <v>0</v>
      </c>
      <c r="C88" s="44">
        <v>0.02</v>
      </c>
      <c r="D88" s="44">
        <v>0.01</v>
      </c>
      <c r="E88" s="44">
        <v>0.04</v>
      </c>
      <c r="F88" s="45">
        <f t="shared" si="4"/>
        <v>0.03625</v>
      </c>
      <c r="H88">
        <v>0.21</v>
      </c>
      <c r="J88">
        <v>0.04</v>
      </c>
      <c r="K88" s="3"/>
      <c r="L88" s="3"/>
      <c r="M88" s="32"/>
      <c r="N88" s="32">
        <v>0.04</v>
      </c>
      <c r="O88" s="50">
        <f t="shared" si="5"/>
        <v>0</v>
      </c>
      <c r="P88" s="33">
        <f t="shared" si="3"/>
        <v>0</v>
      </c>
      <c r="Q88" s="11">
        <f>SUM(R88:IV88)</f>
        <v>0</v>
      </c>
      <c r="R88" s="33"/>
      <c r="S88" s="26"/>
      <c r="T88" s="26"/>
    </row>
    <row r="89" spans="1:45" ht="12.75">
      <c r="A89" s="1" t="s">
        <v>60</v>
      </c>
      <c r="B89" s="44">
        <v>1.67</v>
      </c>
      <c r="C89" s="44">
        <v>1.03</v>
      </c>
      <c r="D89" s="44">
        <v>0.65</v>
      </c>
      <c r="E89" s="44">
        <v>1.08</v>
      </c>
      <c r="F89" s="45">
        <f t="shared" si="4"/>
        <v>1.0125</v>
      </c>
      <c r="G89" s="2">
        <v>0.08</v>
      </c>
      <c r="H89">
        <v>0.35</v>
      </c>
      <c r="J89">
        <v>1.71</v>
      </c>
      <c r="K89" s="3"/>
      <c r="L89" s="3">
        <v>3.45</v>
      </c>
      <c r="M89" s="32"/>
      <c r="N89" s="32">
        <v>2.51</v>
      </c>
      <c r="O89" s="50">
        <f t="shared" si="5"/>
        <v>0.04800768122899664</v>
      </c>
      <c r="P89" s="33">
        <f t="shared" si="3"/>
        <v>1</v>
      </c>
      <c r="Q89" s="11">
        <f>SUM(R89:IV89)</f>
        <v>2</v>
      </c>
      <c r="R89" s="33"/>
      <c r="S89" s="26"/>
      <c r="T89" s="26"/>
      <c r="AS89">
        <v>2</v>
      </c>
    </row>
    <row r="90" spans="1:30" ht="12.75">
      <c r="A90" s="1" t="s">
        <v>61</v>
      </c>
      <c r="B90" s="44">
        <v>1.78</v>
      </c>
      <c r="C90" s="44">
        <v>1.25</v>
      </c>
      <c r="D90" s="44">
        <v>1.32</v>
      </c>
      <c r="E90" s="44">
        <v>2.57</v>
      </c>
      <c r="F90" s="45">
        <f t="shared" si="4"/>
        <v>1.93625</v>
      </c>
      <c r="G90" s="2">
        <v>0.19</v>
      </c>
      <c r="H90">
        <v>0.72</v>
      </c>
      <c r="I90">
        <v>0.05</v>
      </c>
      <c r="J90">
        <v>2.79</v>
      </c>
      <c r="K90" s="3">
        <v>0.14</v>
      </c>
      <c r="L90" s="3">
        <v>6.03</v>
      </c>
      <c r="M90" s="32">
        <v>0.16</v>
      </c>
      <c r="N90" s="32">
        <v>5.41</v>
      </c>
      <c r="O90" s="50">
        <f t="shared" si="5"/>
        <v>0.07201152184349495</v>
      </c>
      <c r="P90" s="33">
        <f t="shared" si="3"/>
        <v>2</v>
      </c>
      <c r="Q90" s="11">
        <f>SUM(R90:IV90)</f>
        <v>3</v>
      </c>
      <c r="R90" s="33"/>
      <c r="S90" s="25">
        <v>1</v>
      </c>
      <c r="T90" s="25"/>
      <c r="AD90">
        <v>2</v>
      </c>
    </row>
    <row r="91" spans="1:20" ht="12.75">
      <c r="A91" s="1" t="s">
        <v>62</v>
      </c>
      <c r="B91" s="44">
        <v>0</v>
      </c>
      <c r="C91" s="44">
        <v>0.06</v>
      </c>
      <c r="D91" s="44">
        <v>0.17</v>
      </c>
      <c r="E91" s="44">
        <v>0.09</v>
      </c>
      <c r="F91" s="45">
        <f t="shared" si="4"/>
        <v>0.08625</v>
      </c>
      <c r="H91">
        <v>0.13</v>
      </c>
      <c r="J91" s="3">
        <v>0.1</v>
      </c>
      <c r="K91" s="3">
        <v>0.02</v>
      </c>
      <c r="L91" s="3">
        <v>0.18</v>
      </c>
      <c r="M91" s="32">
        <v>0.24</v>
      </c>
      <c r="N91" s="32">
        <v>0.02</v>
      </c>
      <c r="O91" s="50">
        <f t="shared" si="5"/>
        <v>0</v>
      </c>
      <c r="P91" s="33">
        <f t="shared" si="3"/>
        <v>0</v>
      </c>
      <c r="Q91" s="11">
        <f>SUM(R91:IV91)</f>
        <v>0</v>
      </c>
      <c r="R91" s="33"/>
      <c r="S91" s="26"/>
      <c r="T91" s="26"/>
    </row>
    <row r="92" spans="1:59" ht="12.75">
      <c r="A92" s="1" t="s">
        <v>63</v>
      </c>
      <c r="B92" s="44">
        <v>5.43</v>
      </c>
      <c r="C92" s="44">
        <v>8.82</v>
      </c>
      <c r="D92" s="45">
        <v>9.37</v>
      </c>
      <c r="E92" s="44">
        <v>11.53</v>
      </c>
      <c r="F92" s="45">
        <f t="shared" si="4"/>
        <v>9.08125</v>
      </c>
      <c r="G92" s="14">
        <v>6.4</v>
      </c>
      <c r="H92">
        <v>16.48</v>
      </c>
      <c r="I92">
        <v>7.06</v>
      </c>
      <c r="J92">
        <v>25.72</v>
      </c>
      <c r="K92" s="3">
        <v>6.97</v>
      </c>
      <c r="L92" s="3">
        <v>1.43</v>
      </c>
      <c r="M92" s="32">
        <v>4.14</v>
      </c>
      <c r="N92" s="32">
        <v>4.45</v>
      </c>
      <c r="O92" s="50">
        <f t="shared" si="5"/>
        <v>4.84877580412866</v>
      </c>
      <c r="P92" s="33">
        <f t="shared" si="3"/>
        <v>31</v>
      </c>
      <c r="Q92" s="11">
        <f>SUM(R92:IV92)</f>
        <v>202</v>
      </c>
      <c r="R92" s="33">
        <v>2</v>
      </c>
      <c r="S92" s="25">
        <v>30</v>
      </c>
      <c r="T92" s="25">
        <v>19</v>
      </c>
      <c r="V92">
        <v>4</v>
      </c>
      <c r="W92" s="25">
        <v>8</v>
      </c>
      <c r="X92" s="25">
        <v>2</v>
      </c>
      <c r="Z92">
        <v>7</v>
      </c>
      <c r="AB92">
        <v>5</v>
      </c>
      <c r="AC92">
        <v>11</v>
      </c>
      <c r="AD92">
        <v>6</v>
      </c>
      <c r="AF92">
        <v>3</v>
      </c>
      <c r="AG92">
        <v>8</v>
      </c>
      <c r="AI92">
        <v>16</v>
      </c>
      <c r="AK92">
        <v>2</v>
      </c>
      <c r="AM92">
        <v>5</v>
      </c>
      <c r="AN92">
        <v>3</v>
      </c>
      <c r="AO92">
        <v>6</v>
      </c>
      <c r="AP92">
        <v>1</v>
      </c>
      <c r="AQ92">
        <v>2</v>
      </c>
      <c r="AR92">
        <v>1</v>
      </c>
      <c r="AS92">
        <v>7</v>
      </c>
      <c r="AV92">
        <v>7</v>
      </c>
      <c r="AW92">
        <v>1</v>
      </c>
      <c r="AZ92">
        <v>20</v>
      </c>
      <c r="BA92">
        <v>9</v>
      </c>
      <c r="BB92">
        <v>2</v>
      </c>
      <c r="BC92">
        <v>4</v>
      </c>
      <c r="BD92">
        <v>4</v>
      </c>
      <c r="BE92">
        <v>4</v>
      </c>
      <c r="BF92">
        <v>2</v>
      </c>
      <c r="BG92">
        <v>1</v>
      </c>
    </row>
    <row r="93" spans="1:20" ht="12.75">
      <c r="A93" s="1" t="s">
        <v>85</v>
      </c>
      <c r="B93" s="44">
        <v>0</v>
      </c>
      <c r="C93" s="44">
        <v>0</v>
      </c>
      <c r="D93" s="44">
        <v>0</v>
      </c>
      <c r="E93" s="44">
        <v>0.04</v>
      </c>
      <c r="F93" s="45">
        <f t="shared" si="4"/>
        <v>0.0025</v>
      </c>
      <c r="J93">
        <v>0.02</v>
      </c>
      <c r="K93" s="3"/>
      <c r="L93" s="3"/>
      <c r="M93" s="32"/>
      <c r="N93" s="32"/>
      <c r="O93" s="50">
        <f t="shared" si="5"/>
        <v>0</v>
      </c>
      <c r="P93" s="33">
        <f t="shared" si="3"/>
        <v>0</v>
      </c>
      <c r="Q93" s="11">
        <f>SUM(R93:IV93)</f>
        <v>0</v>
      </c>
      <c r="R93" s="33"/>
      <c r="S93" s="26"/>
      <c r="T93" s="26"/>
    </row>
    <row r="94" spans="1:20" ht="12.75">
      <c r="A94" s="1" t="s">
        <v>91</v>
      </c>
      <c r="B94" s="44">
        <v>0.13</v>
      </c>
      <c r="C94" s="44">
        <v>0.21</v>
      </c>
      <c r="D94" s="44">
        <v>0.02</v>
      </c>
      <c r="E94" s="44">
        <v>0.28</v>
      </c>
      <c r="F94" s="45">
        <f t="shared" si="4"/>
        <v>0.0075</v>
      </c>
      <c r="J94">
        <v>0.02</v>
      </c>
      <c r="K94" s="3"/>
      <c r="L94" s="3"/>
      <c r="M94" s="32"/>
      <c r="N94" s="32">
        <v>0.04</v>
      </c>
      <c r="O94" s="50">
        <f t="shared" si="5"/>
        <v>0</v>
      </c>
      <c r="P94" s="33">
        <f t="shared" si="3"/>
        <v>0</v>
      </c>
      <c r="Q94" s="11">
        <f>SUM(R94:IV94)</f>
        <v>0</v>
      </c>
      <c r="R94" s="33"/>
      <c r="S94" s="26"/>
      <c r="T94" s="26"/>
    </row>
    <row r="95" spans="1:20" ht="12.75">
      <c r="A95" s="1" t="s">
        <v>134</v>
      </c>
      <c r="B95" s="44">
        <v>0</v>
      </c>
      <c r="C95" s="44">
        <v>0</v>
      </c>
      <c r="D95" s="44">
        <v>0</v>
      </c>
      <c r="E95" s="44">
        <v>0</v>
      </c>
      <c r="F95" s="45">
        <f t="shared" si="4"/>
        <v>0.00398851308232291</v>
      </c>
      <c r="K95" s="3"/>
      <c r="L95" s="3"/>
      <c r="M95" s="32">
        <v>0.03190810465858328</v>
      </c>
      <c r="N95" s="32"/>
      <c r="O95" s="50">
        <f t="shared" si="5"/>
        <v>0</v>
      </c>
      <c r="P95" s="33">
        <f t="shared" si="3"/>
        <v>0</v>
      </c>
      <c r="Q95" s="11">
        <f>SUM(R95:IV95)</f>
        <v>0</v>
      </c>
      <c r="R95" s="33"/>
      <c r="S95" s="26"/>
      <c r="T95" s="26"/>
    </row>
    <row r="96" spans="1:58" ht="12.75">
      <c r="A96" s="1" t="s">
        <v>64</v>
      </c>
      <c r="B96" s="44">
        <v>71.14</v>
      </c>
      <c r="C96" s="44">
        <v>68.17</v>
      </c>
      <c r="D96" s="44">
        <v>59.32</v>
      </c>
      <c r="E96" s="44">
        <v>35.38</v>
      </c>
      <c r="F96" s="45">
        <f t="shared" si="4"/>
        <v>36.35125000000001</v>
      </c>
      <c r="G96" s="2">
        <v>24.53</v>
      </c>
      <c r="H96">
        <v>34.03</v>
      </c>
      <c r="I96">
        <v>35.78</v>
      </c>
      <c r="J96">
        <v>55.12</v>
      </c>
      <c r="K96" s="3">
        <v>32.87</v>
      </c>
      <c r="L96" s="3">
        <v>25.71</v>
      </c>
      <c r="M96" s="32">
        <v>41.02</v>
      </c>
      <c r="N96" s="32">
        <v>41.75</v>
      </c>
      <c r="O96" s="50">
        <f t="shared" si="5"/>
        <v>55.88094095055209</v>
      </c>
      <c r="P96" s="33">
        <f t="shared" si="3"/>
        <v>39</v>
      </c>
      <c r="Q96" s="11">
        <f>SUM(R96:IV96)</f>
        <v>2328</v>
      </c>
      <c r="R96" s="33">
        <v>165</v>
      </c>
      <c r="S96" s="25">
        <v>92</v>
      </c>
      <c r="T96" s="25">
        <v>1</v>
      </c>
      <c r="U96">
        <v>14</v>
      </c>
      <c r="V96">
        <v>235</v>
      </c>
      <c r="W96" s="25">
        <v>24</v>
      </c>
      <c r="X96" s="25">
        <v>27</v>
      </c>
      <c r="Y96">
        <v>59</v>
      </c>
      <c r="Z96">
        <v>9</v>
      </c>
      <c r="AA96">
        <v>80</v>
      </c>
      <c r="AB96">
        <v>49</v>
      </c>
      <c r="AC96">
        <v>22</v>
      </c>
      <c r="AD96">
        <v>7</v>
      </c>
      <c r="AE96">
        <v>107</v>
      </c>
      <c r="AF96">
        <v>166</v>
      </c>
      <c r="AG96">
        <v>84</v>
      </c>
      <c r="AH96">
        <v>1</v>
      </c>
      <c r="AI96">
        <v>34</v>
      </c>
      <c r="AJ96">
        <v>10</v>
      </c>
      <c r="AK96">
        <v>2</v>
      </c>
      <c r="AL96">
        <v>90</v>
      </c>
      <c r="AM96">
        <v>18</v>
      </c>
      <c r="AN96">
        <v>9</v>
      </c>
      <c r="AO96">
        <v>14</v>
      </c>
      <c r="AP96">
        <v>117</v>
      </c>
      <c r="AQ96">
        <v>52</v>
      </c>
      <c r="AR96">
        <v>5</v>
      </c>
      <c r="AS96">
        <v>649</v>
      </c>
      <c r="AT96">
        <v>2</v>
      </c>
      <c r="AU96">
        <v>8</v>
      </c>
      <c r="AV96">
        <v>24</v>
      </c>
      <c r="AW96">
        <v>16</v>
      </c>
      <c r="AX96">
        <v>26</v>
      </c>
      <c r="AY96">
        <v>23</v>
      </c>
      <c r="AZ96">
        <v>7</v>
      </c>
      <c r="BA96">
        <v>44</v>
      </c>
      <c r="BB96">
        <v>1</v>
      </c>
      <c r="BC96">
        <v>33</v>
      </c>
      <c r="BF96">
        <v>2</v>
      </c>
    </row>
    <row r="97" spans="1:53" ht="13.5" thickBot="1">
      <c r="A97" s="1" t="s">
        <v>88</v>
      </c>
      <c r="B97" s="59">
        <v>0</v>
      </c>
      <c r="C97" s="59">
        <v>0</v>
      </c>
      <c r="D97" s="60">
        <v>0.07</v>
      </c>
      <c r="E97" s="59">
        <v>0.35</v>
      </c>
      <c r="F97" s="71">
        <f t="shared" si="4"/>
        <v>0.19999999999999998</v>
      </c>
      <c r="G97" s="2">
        <v>0.19</v>
      </c>
      <c r="I97">
        <v>0.02</v>
      </c>
      <c r="J97">
        <v>0.06</v>
      </c>
      <c r="K97" s="3">
        <v>0.18</v>
      </c>
      <c r="L97" s="3">
        <v>0.02</v>
      </c>
      <c r="M97" s="32">
        <v>1.13</v>
      </c>
      <c r="N97" s="32"/>
      <c r="O97" s="50">
        <f t="shared" si="5"/>
        <v>0.04800768122899664</v>
      </c>
      <c r="P97" s="33">
        <f t="shared" si="3"/>
        <v>2</v>
      </c>
      <c r="Q97" s="11">
        <f>SUM(R97:IV97)</f>
        <v>2</v>
      </c>
      <c r="R97" s="33"/>
      <c r="T97">
        <v>1</v>
      </c>
      <c r="BA97">
        <v>1</v>
      </c>
    </row>
    <row r="98" spans="1:18" ht="13.5" thickBot="1">
      <c r="A98" s="1" t="s">
        <v>135</v>
      </c>
      <c r="B98" s="61">
        <f>SUM(B5:B97)</f>
        <v>356.22999999999996</v>
      </c>
      <c r="C98" s="62">
        <f>SUM(C5:C97)</f>
        <v>322.23</v>
      </c>
      <c r="D98" s="62">
        <f>SUM(D5:D97)</f>
        <v>349.59</v>
      </c>
      <c r="E98" s="62">
        <f>SUM(E5:E97)</f>
        <v>346.53</v>
      </c>
      <c r="F98" s="70">
        <f t="shared" si="4"/>
        <v>402.01672702616463</v>
      </c>
      <c r="G98" s="46">
        <f aca="true" t="shared" si="6" ref="G98:O98">SUM(G5:G97)</f>
        <v>288.27000000000004</v>
      </c>
      <c r="H98" s="47">
        <f t="shared" si="6"/>
        <v>466.38</v>
      </c>
      <c r="I98" s="47">
        <f t="shared" si="6"/>
        <v>348.03999999999996</v>
      </c>
      <c r="J98" s="47">
        <f t="shared" si="6"/>
        <v>547.78</v>
      </c>
      <c r="K98" s="47">
        <f t="shared" si="6"/>
        <v>317.8</v>
      </c>
      <c r="L98" s="47">
        <f t="shared" si="6"/>
        <v>325.24999999999994</v>
      </c>
      <c r="M98" s="47">
        <f t="shared" si="6"/>
        <v>416.4038162093172</v>
      </c>
      <c r="N98" s="47">
        <f t="shared" si="6"/>
        <v>506.2100000000001</v>
      </c>
      <c r="O98" s="47">
        <f t="shared" si="6"/>
        <v>507.56120979356695</v>
      </c>
      <c r="P98" s="67"/>
      <c r="Q98" s="68"/>
      <c r="R98" s="69"/>
    </row>
    <row r="99" spans="1:18" ht="13.5" thickBot="1">
      <c r="A99" s="1" t="s">
        <v>182</v>
      </c>
      <c r="G99" s="1">
        <f aca="true" t="shared" si="7" ref="G99:O99">COUNTIF(G5:G97,"&gt;0")</f>
        <v>58</v>
      </c>
      <c r="H99" s="1">
        <f t="shared" si="7"/>
        <v>63</v>
      </c>
      <c r="I99" s="1">
        <f t="shared" si="7"/>
        <v>60</v>
      </c>
      <c r="J99" s="1">
        <f t="shared" si="7"/>
        <v>60</v>
      </c>
      <c r="K99" s="1">
        <f t="shared" si="7"/>
        <v>65</v>
      </c>
      <c r="L99" s="1">
        <f t="shared" si="7"/>
        <v>61</v>
      </c>
      <c r="M99" s="1">
        <f t="shared" si="7"/>
        <v>62</v>
      </c>
      <c r="N99" s="1">
        <f>COUNTIF(N5:N97,"&gt;0")</f>
        <v>62</v>
      </c>
      <c r="O99" s="1">
        <f t="shared" si="7"/>
        <v>63</v>
      </c>
      <c r="P99" s="69"/>
      <c r="Q99" s="69"/>
      <c r="R99" s="69"/>
    </row>
    <row r="100" spans="1:60" ht="13.5" thickBot="1">
      <c r="A100" s="1" t="s">
        <v>184</v>
      </c>
      <c r="R100" s="48">
        <f>SUM(R5:R97)</f>
        <v>359</v>
      </c>
      <c r="S100" s="48">
        <f aca="true" t="shared" si="8" ref="S100:BH100">SUM(S5:S97)</f>
        <v>485</v>
      </c>
      <c r="T100" s="48">
        <f>SUM(T5:T97)</f>
        <v>733</v>
      </c>
      <c r="U100" s="48">
        <f t="shared" si="8"/>
        <v>238</v>
      </c>
      <c r="V100" s="48">
        <f t="shared" si="8"/>
        <v>623</v>
      </c>
      <c r="W100" s="48">
        <f t="shared" si="8"/>
        <v>234</v>
      </c>
      <c r="X100" s="48">
        <f t="shared" si="8"/>
        <v>567</v>
      </c>
      <c r="Y100" s="48">
        <f t="shared" si="8"/>
        <v>427</v>
      </c>
      <c r="Z100" s="48">
        <f t="shared" si="8"/>
        <v>423</v>
      </c>
      <c r="AA100" s="48">
        <f>SUM(AA5:AA97)</f>
        <v>217</v>
      </c>
      <c r="AB100" s="48">
        <f t="shared" si="8"/>
        <v>468</v>
      </c>
      <c r="AC100" s="48">
        <f t="shared" si="8"/>
        <v>558</v>
      </c>
      <c r="AD100" s="48">
        <f t="shared" si="8"/>
        <v>148</v>
      </c>
      <c r="AE100" s="48">
        <f>SUM(AE5:AE97)</f>
        <v>796</v>
      </c>
      <c r="AF100" s="48">
        <f t="shared" si="8"/>
        <v>444</v>
      </c>
      <c r="AG100" s="48">
        <f t="shared" si="8"/>
        <v>484</v>
      </c>
      <c r="AH100" s="48">
        <f>SUM(AH5:AH97)</f>
        <v>278</v>
      </c>
      <c r="AI100" s="48">
        <f t="shared" si="8"/>
        <v>523</v>
      </c>
      <c r="AJ100" s="48">
        <f t="shared" si="8"/>
        <v>99</v>
      </c>
      <c r="AK100" s="48">
        <f>SUM(AK5:AK97)</f>
        <v>178</v>
      </c>
      <c r="AL100" s="48">
        <f>SUM(AL5:AL97)</f>
        <v>349</v>
      </c>
      <c r="AM100" s="48">
        <f>SUM(AM5:AM97)</f>
        <v>812</v>
      </c>
      <c r="AN100" s="48">
        <f>SUM(AN5:AN97)</f>
        <v>880</v>
      </c>
      <c r="AO100" s="48">
        <f t="shared" si="8"/>
        <v>600</v>
      </c>
      <c r="AP100" s="48">
        <f t="shared" si="8"/>
        <v>702</v>
      </c>
      <c r="AQ100" s="48">
        <f t="shared" si="8"/>
        <v>843</v>
      </c>
      <c r="AR100" s="48">
        <f t="shared" si="8"/>
        <v>173</v>
      </c>
      <c r="AS100" s="48">
        <f t="shared" si="8"/>
        <v>1175</v>
      </c>
      <c r="AT100" s="48">
        <f t="shared" si="8"/>
        <v>147</v>
      </c>
      <c r="AU100" s="48">
        <f>SUM(AU5:AU97)</f>
        <v>347</v>
      </c>
      <c r="AV100" s="48">
        <f>SUM(AV5:AV97)</f>
        <v>636</v>
      </c>
      <c r="AW100" s="48">
        <f t="shared" si="8"/>
        <v>449</v>
      </c>
      <c r="AX100" s="48">
        <f>SUM(AX5:AX97)</f>
        <v>310</v>
      </c>
      <c r="AY100" s="48">
        <f>SUM(AY5:AY97)</f>
        <v>299</v>
      </c>
      <c r="AZ100" s="48">
        <f t="shared" si="8"/>
        <v>418</v>
      </c>
      <c r="BA100" s="48">
        <f>SUM(BA5:BA97)</f>
        <v>949</v>
      </c>
      <c r="BB100" s="48">
        <f>SUM(BB5:BB97)</f>
        <v>622</v>
      </c>
      <c r="BC100" s="48">
        <f>SUM(BC5:BC97)</f>
        <v>625</v>
      </c>
      <c r="BD100" s="48">
        <f>SUM(BD5:BD97)</f>
        <v>616</v>
      </c>
      <c r="BE100" s="48">
        <f t="shared" si="8"/>
        <v>227</v>
      </c>
      <c r="BF100" s="48">
        <f t="shared" si="8"/>
        <v>890</v>
      </c>
      <c r="BG100" s="48">
        <f t="shared" si="8"/>
        <v>755</v>
      </c>
      <c r="BH100" s="49">
        <f t="shared" si="8"/>
        <v>39</v>
      </c>
    </row>
    <row r="101" spans="1:60" ht="12.75">
      <c r="A101" s="1" t="s">
        <v>183</v>
      </c>
      <c r="R101">
        <f>COUNT(R5:R97)</f>
        <v>18</v>
      </c>
      <c r="S101">
        <f aca="true" t="shared" si="9" ref="S101:BH101">COUNT(S5:S97)</f>
        <v>23</v>
      </c>
      <c r="T101">
        <f>COUNT(T5:T97)</f>
        <v>33</v>
      </c>
      <c r="U101">
        <f t="shared" si="9"/>
        <v>11</v>
      </c>
      <c r="V101">
        <f t="shared" si="9"/>
        <v>24</v>
      </c>
      <c r="W101">
        <f t="shared" si="9"/>
        <v>21</v>
      </c>
      <c r="X101">
        <f t="shared" si="9"/>
        <v>24</v>
      </c>
      <c r="Y101">
        <f t="shared" si="9"/>
        <v>17</v>
      </c>
      <c r="Z101">
        <f t="shared" si="9"/>
        <v>22</v>
      </c>
      <c r="AA101">
        <f>COUNT(AA5:AA97)</f>
        <v>13</v>
      </c>
      <c r="AB101">
        <f t="shared" si="9"/>
        <v>23</v>
      </c>
      <c r="AC101">
        <f t="shared" si="9"/>
        <v>21</v>
      </c>
      <c r="AD101">
        <f t="shared" si="9"/>
        <v>20</v>
      </c>
      <c r="AE101">
        <f>COUNT(AE5:AE97)</f>
        <v>20</v>
      </c>
      <c r="AF101">
        <f t="shared" si="9"/>
        <v>21</v>
      </c>
      <c r="AG101">
        <f t="shared" si="9"/>
        <v>16</v>
      </c>
      <c r="AH101">
        <f>COUNT(AH5:AH97)</f>
        <v>23</v>
      </c>
      <c r="AI101">
        <f t="shared" si="9"/>
        <v>26</v>
      </c>
      <c r="AJ101">
        <f t="shared" si="9"/>
        <v>17</v>
      </c>
      <c r="AK101">
        <f>COUNT(AK5:AK97)</f>
        <v>9</v>
      </c>
      <c r="AL101">
        <f>COUNT(AL5:AL97)</f>
        <v>11</v>
      </c>
      <c r="AM101">
        <f>COUNT(AM5:AM97)</f>
        <v>23</v>
      </c>
      <c r="AN101">
        <f>COUNT(AN5:AN97)</f>
        <v>30</v>
      </c>
      <c r="AO101">
        <f t="shared" si="9"/>
        <v>18</v>
      </c>
      <c r="AP101">
        <f t="shared" si="9"/>
        <v>19</v>
      </c>
      <c r="AQ101">
        <f t="shared" si="9"/>
        <v>29</v>
      </c>
      <c r="AR101">
        <f t="shared" si="9"/>
        <v>18</v>
      </c>
      <c r="AS101">
        <f t="shared" si="9"/>
        <v>32</v>
      </c>
      <c r="AT101">
        <f t="shared" si="9"/>
        <v>21</v>
      </c>
      <c r="AU101">
        <f>COUNT(AU5:AU97)</f>
        <v>17</v>
      </c>
      <c r="AV101">
        <f>COUNT(AV5:AV97)</f>
        <v>19</v>
      </c>
      <c r="AW101">
        <f t="shared" si="9"/>
        <v>21</v>
      </c>
      <c r="AX101">
        <f>COUNT(AX5:AX97)</f>
        <v>22</v>
      </c>
      <c r="AY101">
        <f>COUNT(AY5:AY97)</f>
        <v>19</v>
      </c>
      <c r="AZ101">
        <f t="shared" si="9"/>
        <v>21</v>
      </c>
      <c r="BA101">
        <f>COUNT(BA5:BA97)</f>
        <v>35</v>
      </c>
      <c r="BB101">
        <f>COUNT(BB5:BB97)</f>
        <v>25</v>
      </c>
      <c r="BC101">
        <f>COUNT(BC5:BC97)</f>
        <v>26</v>
      </c>
      <c r="BD101">
        <f>COUNT(BD5:BD97)</f>
        <v>28</v>
      </c>
      <c r="BE101">
        <f t="shared" si="9"/>
        <v>10</v>
      </c>
      <c r="BF101">
        <f t="shared" si="9"/>
        <v>19</v>
      </c>
      <c r="BG101">
        <f t="shared" si="9"/>
        <v>20</v>
      </c>
      <c r="BH101">
        <f t="shared" si="9"/>
        <v>12</v>
      </c>
    </row>
  </sheetData>
  <mergeCells count="1">
    <mergeCell ref="G2:N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0" sqref="E30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87</v>
      </c>
    </row>
    <row r="2" spans="1:7" s="5" customFormat="1" ht="105.75" customHeight="1">
      <c r="A2" s="4"/>
      <c r="B2" s="34" t="s">
        <v>185</v>
      </c>
      <c r="C2" s="34" t="s">
        <v>186</v>
      </c>
      <c r="D2" s="34" t="s">
        <v>187</v>
      </c>
      <c r="E2" s="37" t="s">
        <v>152</v>
      </c>
      <c r="F2" s="37" t="s">
        <v>151</v>
      </c>
      <c r="G2" s="9"/>
    </row>
    <row r="3" spans="1:7" s="7" customFormat="1" ht="12.75">
      <c r="A3" s="6"/>
      <c r="B3" s="6"/>
      <c r="C3" s="6"/>
      <c r="D3" s="8"/>
      <c r="E3" s="31"/>
      <c r="F3" s="31"/>
      <c r="G3" s="10"/>
    </row>
    <row r="4" spans="1:39" ht="12.75">
      <c r="A4" s="15" t="s">
        <v>1</v>
      </c>
      <c r="B4" s="15">
        <v>394</v>
      </c>
      <c r="C4" s="15">
        <v>560</v>
      </c>
      <c r="D4" s="35">
        <f>Perustaulukko!O4</f>
        <v>416.6</v>
      </c>
      <c r="E4" s="16"/>
      <c r="F4" s="16"/>
      <c r="G4" s="20"/>
      <c r="H4" s="16"/>
      <c r="I4" s="16"/>
      <c r="J4" s="16"/>
      <c r="K4" s="18"/>
      <c r="L4" s="24"/>
      <c r="M4" s="15"/>
      <c r="N4" s="15"/>
      <c r="O4" s="15"/>
      <c r="P4" s="19"/>
      <c r="Q4" s="19"/>
      <c r="R4" s="19"/>
      <c r="S4" s="19"/>
      <c r="T4" s="19"/>
      <c r="U4" s="19"/>
      <c r="V4" s="19"/>
      <c r="W4" s="19"/>
      <c r="X4" s="19"/>
      <c r="Y4" s="18"/>
      <c r="Z4" s="18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3"/>
    </row>
    <row r="5" spans="1:7" ht="12.75">
      <c r="A5" s="1" t="s">
        <v>2</v>
      </c>
      <c r="B5" s="2">
        <v>0.56</v>
      </c>
      <c r="C5" s="14">
        <v>0</v>
      </c>
      <c r="D5" s="12">
        <f>Perustaulukko!O5</f>
        <v>0.04800768122899664</v>
      </c>
      <c r="E5" s="38">
        <f>IF(C5&gt;0,(D5/C5)*100,"")</f>
      </c>
      <c r="F5" s="38">
        <f>IF(B5&gt;0,(D5/B5)*100,"")</f>
        <v>8.572800219463685</v>
      </c>
      <c r="G5" s="11"/>
    </row>
    <row r="6" spans="1:7" ht="12.75">
      <c r="A6" s="1" t="s">
        <v>3</v>
      </c>
      <c r="B6" s="2">
        <v>5.61</v>
      </c>
      <c r="C6" s="14">
        <v>1.59</v>
      </c>
      <c r="D6" s="12">
        <f>Perustaulukko!O6</f>
        <v>3.624579932789246</v>
      </c>
      <c r="E6" s="38">
        <f aca="true" t="shared" si="0" ref="E6:E74">IF(C6&gt;0,(D6/C6)*100,"")</f>
        <v>227.9610020622167</v>
      </c>
      <c r="F6" s="38">
        <f aca="true" t="shared" si="1" ref="F6:F74">IF(B6&gt;0,(D6/B6)*100,"")</f>
        <v>64.60926796415768</v>
      </c>
      <c r="G6" s="11"/>
    </row>
    <row r="7" spans="1:7" ht="12.75">
      <c r="A7" s="1" t="s">
        <v>4</v>
      </c>
      <c r="B7" s="2">
        <v>4.97</v>
      </c>
      <c r="C7" s="14">
        <v>0.59</v>
      </c>
      <c r="D7" s="12">
        <f>Perustaulukko!O7</f>
        <v>1.7762842054728756</v>
      </c>
      <c r="E7" s="38">
        <f t="shared" si="0"/>
        <v>301.06511957167385</v>
      </c>
      <c r="F7" s="38">
        <f t="shared" si="1"/>
        <v>35.74012485860917</v>
      </c>
      <c r="G7" s="11"/>
    </row>
    <row r="8" spans="1:7" ht="12.75">
      <c r="A8" s="1" t="s">
        <v>208</v>
      </c>
      <c r="B8" s="2">
        <v>0</v>
      </c>
      <c r="C8" s="14">
        <v>0</v>
      </c>
      <c r="D8" s="12">
        <f>Perustaulukko!O8</f>
        <v>0.24003840614498317</v>
      </c>
      <c r="E8" s="38">
        <f>IF(C8&gt;0,(D8/C8)*100,"")</f>
      </c>
      <c r="F8" s="38">
        <f>IF(B8&gt;0,(D8/B8)*100,"")</f>
      </c>
      <c r="G8" s="11"/>
    </row>
    <row r="9" spans="1:7" ht="12.75">
      <c r="A9" s="1" t="s">
        <v>5</v>
      </c>
      <c r="B9" s="2">
        <v>21.58</v>
      </c>
      <c r="C9" s="14">
        <v>27.46</v>
      </c>
      <c r="D9" s="12">
        <f>Perustaulukko!O9</f>
        <v>34.03744599135862</v>
      </c>
      <c r="E9" s="38">
        <f t="shared" si="0"/>
        <v>123.95282589715447</v>
      </c>
      <c r="F9" s="38">
        <f t="shared" si="1"/>
        <v>157.72681182279248</v>
      </c>
      <c r="G9" s="11"/>
    </row>
    <row r="10" spans="1:7" ht="12.75">
      <c r="A10" s="1" t="s">
        <v>122</v>
      </c>
      <c r="B10" s="2">
        <v>7.39</v>
      </c>
      <c r="C10" s="14">
        <v>9.64</v>
      </c>
      <c r="D10" s="12">
        <f>Perustaulukko!O10</f>
        <v>8.5693710993759</v>
      </c>
      <c r="E10" s="38">
        <f t="shared" si="0"/>
        <v>88.8938910723641</v>
      </c>
      <c r="F10" s="38">
        <f t="shared" si="1"/>
        <v>115.95901352335454</v>
      </c>
      <c r="G10" s="11"/>
    </row>
    <row r="11" spans="1:7" ht="12.75">
      <c r="A11" s="1" t="s">
        <v>65</v>
      </c>
      <c r="B11" s="2">
        <v>0.18</v>
      </c>
      <c r="C11" s="14">
        <v>0</v>
      </c>
      <c r="D11" s="12">
        <f>Perustaulukko!O11</f>
        <v>0</v>
      </c>
      <c r="E11" s="38">
        <f t="shared" si="0"/>
      </c>
      <c r="F11" s="38">
        <f t="shared" si="1"/>
        <v>0</v>
      </c>
      <c r="G11" s="11"/>
    </row>
    <row r="12" spans="1:7" ht="12.75">
      <c r="A12" s="1" t="s">
        <v>6</v>
      </c>
      <c r="B12" s="2">
        <v>10.39</v>
      </c>
      <c r="C12" s="14">
        <v>4.42</v>
      </c>
      <c r="D12" s="12">
        <f>Perustaulukko!O12</f>
        <v>5.688910225636102</v>
      </c>
      <c r="E12" s="38">
        <f t="shared" si="0"/>
        <v>128.70837614561316</v>
      </c>
      <c r="F12" s="38">
        <f t="shared" si="1"/>
        <v>54.753707657710315</v>
      </c>
      <c r="G12" s="11"/>
    </row>
    <row r="13" spans="1:7" ht="12.75">
      <c r="A13" s="1" t="s">
        <v>90</v>
      </c>
      <c r="B13" s="2">
        <v>0.74</v>
      </c>
      <c r="C13" s="14">
        <v>0.34</v>
      </c>
      <c r="D13" s="12">
        <f>Perustaulukko!O13</f>
        <v>0</v>
      </c>
      <c r="E13" s="38">
        <f t="shared" si="0"/>
        <v>0</v>
      </c>
      <c r="F13" s="38">
        <f t="shared" si="1"/>
        <v>0</v>
      </c>
      <c r="G13" s="11"/>
    </row>
    <row r="14" spans="1:7" ht="12.75">
      <c r="A14" s="1" t="s">
        <v>66</v>
      </c>
      <c r="B14" s="2">
        <v>0.05</v>
      </c>
      <c r="C14" s="14">
        <v>0</v>
      </c>
      <c r="D14" s="12">
        <f>Perustaulukko!O14</f>
        <v>0</v>
      </c>
      <c r="E14" s="38">
        <f t="shared" si="0"/>
      </c>
      <c r="F14" s="38">
        <f t="shared" si="1"/>
        <v>0</v>
      </c>
      <c r="G14" s="11"/>
    </row>
    <row r="15" spans="1:7" ht="12.75">
      <c r="A15" s="1" t="s">
        <v>7</v>
      </c>
      <c r="B15" s="2">
        <v>26.92</v>
      </c>
      <c r="C15" s="14">
        <v>18.91</v>
      </c>
      <c r="D15" s="12">
        <f>Perustaulukko!O15</f>
        <v>17.378780604896782</v>
      </c>
      <c r="E15" s="38">
        <f t="shared" si="0"/>
        <v>91.90259442039547</v>
      </c>
      <c r="F15" s="38">
        <f t="shared" si="1"/>
        <v>64.55713449070126</v>
      </c>
      <c r="G15" s="11"/>
    </row>
    <row r="16" spans="1:7" ht="12.75">
      <c r="A16" s="1" t="s">
        <v>8</v>
      </c>
      <c r="B16" s="2">
        <v>0.53</v>
      </c>
      <c r="C16" s="14">
        <v>1.16</v>
      </c>
      <c r="D16" s="12">
        <f>Perustaulukko!O16</f>
        <v>0.48007681228996635</v>
      </c>
      <c r="E16" s="38">
        <f t="shared" si="0"/>
        <v>41.385932093962616</v>
      </c>
      <c r="F16" s="38">
        <f t="shared" si="1"/>
        <v>90.58053062074836</v>
      </c>
      <c r="G16" s="11"/>
    </row>
    <row r="17" spans="1:7" ht="12.75">
      <c r="A17" s="1" t="s">
        <v>9</v>
      </c>
      <c r="B17" s="2">
        <v>0.2</v>
      </c>
      <c r="C17" s="14">
        <v>0.07</v>
      </c>
      <c r="D17" s="12">
        <f>Perustaulukko!O17</f>
        <v>0.1440230436869899</v>
      </c>
      <c r="E17" s="38">
        <f t="shared" si="0"/>
        <v>205.7472052671284</v>
      </c>
      <c r="F17" s="38">
        <f t="shared" si="1"/>
        <v>72.01152184349495</v>
      </c>
      <c r="G17" s="11"/>
    </row>
    <row r="18" spans="1:7" ht="12.75">
      <c r="A18" s="1" t="s">
        <v>10</v>
      </c>
      <c r="B18" s="2">
        <v>0.43</v>
      </c>
      <c r="C18" s="14">
        <v>0.11</v>
      </c>
      <c r="D18" s="12">
        <f>Perustaulukko!O18</f>
        <v>0.48007681228996635</v>
      </c>
      <c r="E18" s="38">
        <f t="shared" si="0"/>
        <v>436.43346571815124</v>
      </c>
      <c r="F18" s="38">
        <f t="shared" si="1"/>
        <v>111.6457702999922</v>
      </c>
      <c r="G18" s="11"/>
    </row>
    <row r="19" spans="1:7" ht="12.75">
      <c r="A19" s="1" t="s">
        <v>11</v>
      </c>
      <c r="B19" s="2">
        <v>0.08</v>
      </c>
      <c r="C19" s="14">
        <v>0</v>
      </c>
      <c r="D19" s="12">
        <f>Perustaulukko!O19</f>
        <v>0.02400384061449832</v>
      </c>
      <c r="E19" s="38">
        <f t="shared" si="0"/>
      </c>
      <c r="F19" s="38">
        <f t="shared" si="1"/>
        <v>30.004800768122898</v>
      </c>
      <c r="G19" s="11"/>
    </row>
    <row r="20" spans="1:7" ht="12.75">
      <c r="A20" s="1" t="s">
        <v>76</v>
      </c>
      <c r="B20" s="2">
        <v>0</v>
      </c>
      <c r="C20" s="14">
        <v>0</v>
      </c>
      <c r="D20" s="12">
        <f>Perustaulukko!O20</f>
        <v>0</v>
      </c>
      <c r="E20" s="38">
        <f t="shared" si="0"/>
      </c>
      <c r="F20" s="38">
        <f t="shared" si="1"/>
      </c>
      <c r="G20" s="11"/>
    </row>
    <row r="21" spans="1:7" ht="12.75">
      <c r="A21" s="1" t="s">
        <v>12</v>
      </c>
      <c r="B21" s="2">
        <v>0.03</v>
      </c>
      <c r="C21" s="14">
        <v>0.02</v>
      </c>
      <c r="D21" s="12">
        <f>Perustaulukko!O21</f>
        <v>0</v>
      </c>
      <c r="E21" s="38">
        <f t="shared" si="0"/>
        <v>0</v>
      </c>
      <c r="F21" s="38">
        <f t="shared" si="1"/>
        <v>0</v>
      </c>
      <c r="G21" s="11"/>
    </row>
    <row r="22" spans="1:7" ht="12.75">
      <c r="A22" s="1" t="s">
        <v>104</v>
      </c>
      <c r="B22" s="2">
        <v>0.03</v>
      </c>
      <c r="C22" s="14">
        <v>0</v>
      </c>
      <c r="D22" s="12">
        <f>Perustaulukko!O22</f>
        <v>0</v>
      </c>
      <c r="E22" s="38">
        <f t="shared" si="0"/>
      </c>
      <c r="F22" s="38">
        <f t="shared" si="1"/>
        <v>0</v>
      </c>
      <c r="G22" s="11"/>
    </row>
    <row r="23" spans="1:8" ht="12.75">
      <c r="A23" s="1" t="s">
        <v>13</v>
      </c>
      <c r="B23" s="2">
        <v>0.51</v>
      </c>
      <c r="C23" s="14">
        <v>0.18</v>
      </c>
      <c r="D23" s="12">
        <f>Perustaulukko!O23</f>
        <v>0.16802688430148824</v>
      </c>
      <c r="E23" s="38">
        <f t="shared" si="0"/>
        <v>93.34826905638236</v>
      </c>
      <c r="F23" s="38">
        <f t="shared" si="1"/>
        <v>32.946447902252594</v>
      </c>
      <c r="G23" s="11"/>
      <c r="H23" s="25"/>
    </row>
    <row r="24" spans="1:7" ht="12.75">
      <c r="A24" s="1" t="s">
        <v>14</v>
      </c>
      <c r="B24" s="2">
        <v>0.18</v>
      </c>
      <c r="C24" s="14">
        <v>0</v>
      </c>
      <c r="D24" s="12">
        <f>Perustaulukko!O24</f>
        <v>0.09601536245799328</v>
      </c>
      <c r="E24" s="38">
        <f t="shared" si="0"/>
      </c>
      <c r="F24" s="38">
        <f t="shared" si="1"/>
        <v>53.341868032218485</v>
      </c>
      <c r="G24" s="11"/>
    </row>
    <row r="25" spans="1:7" ht="12.75">
      <c r="A25" s="1" t="s">
        <v>67</v>
      </c>
      <c r="B25" s="2">
        <v>0</v>
      </c>
      <c r="C25" s="14">
        <v>0</v>
      </c>
      <c r="D25" s="12">
        <f>Perustaulukko!O25</f>
        <v>0</v>
      </c>
      <c r="E25" s="38">
        <f t="shared" si="0"/>
      </c>
      <c r="F25" s="38">
        <f t="shared" si="1"/>
      </c>
      <c r="G25" s="11"/>
    </row>
    <row r="26" spans="1:7" ht="12.75">
      <c r="A26" s="1" t="s">
        <v>165</v>
      </c>
      <c r="B26" s="2">
        <v>0</v>
      </c>
      <c r="C26" s="14">
        <v>0.07</v>
      </c>
      <c r="D26" s="12">
        <f>Perustaulukko!O26</f>
        <v>0</v>
      </c>
      <c r="E26" s="38">
        <f>IF(C26&gt;0,(D26/C26)*100,"")</f>
        <v>0</v>
      </c>
      <c r="F26" s="38">
        <f>IF(B26&gt;0,(D26/B26)*100,"")</f>
      </c>
      <c r="G26" s="11"/>
    </row>
    <row r="27" spans="1:7" ht="12.75">
      <c r="A27" s="1" t="s">
        <v>15</v>
      </c>
      <c r="B27" s="2">
        <v>0.79</v>
      </c>
      <c r="C27" s="14">
        <v>2.16</v>
      </c>
      <c r="D27" s="12">
        <f>Perustaulukko!O27</f>
        <v>0.45607297167546806</v>
      </c>
      <c r="E27" s="38">
        <f t="shared" si="0"/>
        <v>21.114489429419816</v>
      </c>
      <c r="F27" s="38">
        <f t="shared" si="1"/>
        <v>57.730755908287094</v>
      </c>
      <c r="G27" s="11"/>
    </row>
    <row r="28" spans="1:7" ht="12.75">
      <c r="A28" s="1" t="s">
        <v>16</v>
      </c>
      <c r="B28" s="2">
        <v>0.23</v>
      </c>
      <c r="C28" s="14">
        <v>0.32</v>
      </c>
      <c r="D28" s="12">
        <f>Perustaulukko!O28</f>
        <v>0.9121459433509361</v>
      </c>
      <c r="E28" s="38">
        <f t="shared" si="0"/>
        <v>285.0456072971675</v>
      </c>
      <c r="F28" s="38">
        <f t="shared" si="1"/>
        <v>396.5851927612766</v>
      </c>
      <c r="G28" s="11"/>
    </row>
    <row r="29" spans="1:7" ht="12.75">
      <c r="A29" s="1" t="s">
        <v>125</v>
      </c>
      <c r="B29" s="2">
        <v>0.03</v>
      </c>
      <c r="C29" s="14">
        <v>0.04</v>
      </c>
      <c r="D29" s="12">
        <f>Perustaulukko!O29</f>
        <v>0.02400384061449832</v>
      </c>
      <c r="E29" s="38">
        <f t="shared" si="0"/>
        <v>60.009601536245796</v>
      </c>
      <c r="F29" s="38">
        <f t="shared" si="1"/>
        <v>80.01280204832774</v>
      </c>
      <c r="G29" s="11"/>
    </row>
    <row r="30" spans="1:7" ht="12.75">
      <c r="A30" s="1" t="s">
        <v>176</v>
      </c>
      <c r="B30" s="2">
        <v>0</v>
      </c>
      <c r="C30" s="14">
        <v>0</v>
      </c>
      <c r="D30" s="12">
        <f>Perustaulukko!O30</f>
        <v>0.19203072491598655</v>
      </c>
      <c r="E30" s="38">
        <f>IF(C30&gt;0,(D30/C30)*100,"")</f>
      </c>
      <c r="F30" s="38">
        <f>IF(B30&gt;0,(D30/B30)*100,"")</f>
      </c>
      <c r="G30" s="11"/>
    </row>
    <row r="31" spans="1:7" ht="12.75">
      <c r="A31" s="1" t="s">
        <v>222</v>
      </c>
      <c r="B31" s="2">
        <v>0.13</v>
      </c>
      <c r="C31" s="14">
        <v>0</v>
      </c>
      <c r="D31" s="12">
        <f>Perustaulukko!O30</f>
        <v>0.19203072491598655</v>
      </c>
      <c r="E31" s="38">
        <f>IF(C31&gt;0,(D31/C31)*100,"")</f>
      </c>
      <c r="F31" s="38">
        <f>IF(B31&gt;0,(D31/B31)*100,"")</f>
        <v>147.71594224306656</v>
      </c>
      <c r="G31" s="11"/>
    </row>
    <row r="32" spans="1:7" ht="12.75">
      <c r="A32" s="1" t="s">
        <v>68</v>
      </c>
      <c r="B32" s="2">
        <v>0.63</v>
      </c>
      <c r="C32" s="14">
        <v>0.8</v>
      </c>
      <c r="D32" s="12">
        <f>Perustaulukko!O32</f>
        <v>0.19203072491598655</v>
      </c>
      <c r="E32" s="38">
        <f t="shared" si="0"/>
        <v>24.003840614498316</v>
      </c>
      <c r="F32" s="38">
        <f t="shared" si="1"/>
        <v>30.481067446981992</v>
      </c>
      <c r="G32" s="11"/>
    </row>
    <row r="33" spans="1:7" ht="12.75">
      <c r="A33" s="1" t="s">
        <v>17</v>
      </c>
      <c r="B33" s="2">
        <v>26.46</v>
      </c>
      <c r="C33" s="14">
        <v>23.24</v>
      </c>
      <c r="D33" s="12">
        <f>Perustaulukko!O33</f>
        <v>29.42870859337494</v>
      </c>
      <c r="E33" s="38">
        <f t="shared" si="0"/>
        <v>126.62955504894553</v>
      </c>
      <c r="F33" s="38">
        <f t="shared" si="1"/>
        <v>111.21960919642832</v>
      </c>
      <c r="G33" s="11"/>
    </row>
    <row r="34" spans="1:7" ht="12.75">
      <c r="A34" s="1" t="s">
        <v>18</v>
      </c>
      <c r="B34" s="2">
        <v>2.87</v>
      </c>
      <c r="C34" s="14">
        <v>3.36</v>
      </c>
      <c r="D34" s="12">
        <f>Perustaulukko!O34</f>
        <v>2.4483917426788286</v>
      </c>
      <c r="E34" s="38">
        <f t="shared" si="0"/>
        <v>72.86880186544134</v>
      </c>
      <c r="F34" s="38">
        <f t="shared" si="1"/>
        <v>85.30981681807765</v>
      </c>
      <c r="G34" s="11"/>
    </row>
    <row r="35" spans="1:7" ht="12.75">
      <c r="A35" s="1" t="s">
        <v>89</v>
      </c>
      <c r="B35" s="2">
        <v>0</v>
      </c>
      <c r="C35" s="14">
        <v>0</v>
      </c>
      <c r="D35" s="12">
        <f>Perustaulukko!O35</f>
        <v>0</v>
      </c>
      <c r="E35" s="38">
        <f t="shared" si="0"/>
      </c>
      <c r="F35" s="38">
        <f t="shared" si="1"/>
      </c>
      <c r="G35" s="11"/>
    </row>
    <row r="36" spans="1:7" ht="12.75">
      <c r="A36" s="1" t="s">
        <v>19</v>
      </c>
      <c r="B36" s="2">
        <v>6.35</v>
      </c>
      <c r="C36" s="14">
        <v>13.39</v>
      </c>
      <c r="D36" s="12">
        <f>Perustaulukko!O36</f>
        <v>5.8329332693230915</v>
      </c>
      <c r="E36" s="38">
        <f t="shared" si="0"/>
        <v>43.56186160808881</v>
      </c>
      <c r="F36" s="38">
        <f t="shared" si="1"/>
        <v>91.85721683973374</v>
      </c>
      <c r="G36" s="11"/>
    </row>
    <row r="37" spans="1:7" ht="12.75">
      <c r="A37" s="1" t="s">
        <v>20</v>
      </c>
      <c r="B37" s="2">
        <v>0.03</v>
      </c>
      <c r="C37" s="14">
        <v>0</v>
      </c>
      <c r="D37" s="12">
        <f>Perustaulukko!O37</f>
        <v>0.9121459433509361</v>
      </c>
      <c r="E37" s="38">
        <f t="shared" si="0"/>
      </c>
      <c r="F37" s="38">
        <f t="shared" si="1"/>
        <v>3040.4864778364536</v>
      </c>
      <c r="G37" s="11"/>
    </row>
    <row r="38" spans="1:7" ht="12.75">
      <c r="A38" s="1" t="s">
        <v>69</v>
      </c>
      <c r="B38" s="2">
        <v>0.05</v>
      </c>
      <c r="C38" s="14">
        <v>0</v>
      </c>
      <c r="D38" s="12">
        <f>Perustaulukko!O38</f>
        <v>0</v>
      </c>
      <c r="E38" s="38">
        <f t="shared" si="0"/>
      </c>
      <c r="F38" s="38">
        <f t="shared" si="1"/>
        <v>0</v>
      </c>
      <c r="G38" s="11"/>
    </row>
    <row r="39" spans="1:7" ht="12.75">
      <c r="A39" s="1" t="s">
        <v>21</v>
      </c>
      <c r="B39" s="2">
        <v>0</v>
      </c>
      <c r="C39" s="14">
        <v>0</v>
      </c>
      <c r="D39" s="12">
        <f>Perustaulukko!O39</f>
        <v>0</v>
      </c>
      <c r="E39" s="38">
        <f t="shared" si="0"/>
      </c>
      <c r="F39" s="38">
        <f t="shared" si="1"/>
      </c>
      <c r="G39" s="11"/>
    </row>
    <row r="40" spans="1:7" ht="12.75">
      <c r="A40" s="1" t="s">
        <v>80</v>
      </c>
      <c r="B40" s="2">
        <v>0</v>
      </c>
      <c r="C40" s="14">
        <v>0</v>
      </c>
      <c r="D40" s="12">
        <f>Perustaulukko!O40</f>
        <v>0</v>
      </c>
      <c r="E40" s="38">
        <f t="shared" si="0"/>
      </c>
      <c r="F40" s="38">
        <f t="shared" si="1"/>
      </c>
      <c r="G40" s="11"/>
    </row>
    <row r="41" spans="1:7" ht="12.75">
      <c r="A41" s="1" t="s">
        <v>22</v>
      </c>
      <c r="B41" s="2">
        <v>0.03</v>
      </c>
      <c r="C41" s="14">
        <v>0</v>
      </c>
      <c r="D41" s="12">
        <f>Perustaulukko!O41</f>
        <v>0</v>
      </c>
      <c r="E41" s="38">
        <f t="shared" si="0"/>
      </c>
      <c r="F41" s="38">
        <f t="shared" si="1"/>
        <v>0</v>
      </c>
      <c r="G41" s="11"/>
    </row>
    <row r="42" spans="1:7" ht="12.75">
      <c r="A42" s="1" t="s">
        <v>70</v>
      </c>
      <c r="B42" s="2">
        <v>0.08</v>
      </c>
      <c r="C42" s="14">
        <v>0.02</v>
      </c>
      <c r="D42" s="12">
        <f>Perustaulukko!O42</f>
        <v>0</v>
      </c>
      <c r="E42" s="38">
        <f t="shared" si="0"/>
        <v>0</v>
      </c>
      <c r="F42" s="38">
        <f t="shared" si="1"/>
        <v>0</v>
      </c>
      <c r="G42" s="11"/>
    </row>
    <row r="43" spans="1:7" ht="12.75">
      <c r="A43" s="1" t="s">
        <v>23</v>
      </c>
      <c r="B43" s="2">
        <v>0.05</v>
      </c>
      <c r="C43" s="14">
        <v>0</v>
      </c>
      <c r="D43" s="12">
        <f>Perustaulukko!O43</f>
        <v>0.02400384061449832</v>
      </c>
      <c r="E43" s="38">
        <f t="shared" si="0"/>
      </c>
      <c r="F43" s="38">
        <f t="shared" si="1"/>
        <v>48.00768122899663</v>
      </c>
      <c r="G43" s="11"/>
    </row>
    <row r="44" spans="1:7" ht="12.75">
      <c r="A44" s="1" t="s">
        <v>180</v>
      </c>
      <c r="B44" s="2">
        <v>0</v>
      </c>
      <c r="C44" s="14">
        <v>0</v>
      </c>
      <c r="D44" s="12">
        <f>Perustaulukko!O44</f>
        <v>0</v>
      </c>
      <c r="E44" s="38">
        <f>IF(C44&gt;0,(D44/C44)*100,"")</f>
      </c>
      <c r="F44" s="38">
        <f>IF(B44&gt;0,(D44/B44)*100,"")</f>
      </c>
      <c r="G44" s="11"/>
    </row>
    <row r="45" spans="1:8" ht="12.75">
      <c r="A45" s="1" t="s">
        <v>24</v>
      </c>
      <c r="B45" s="2">
        <v>0.81</v>
      </c>
      <c r="C45" s="14">
        <v>0.07</v>
      </c>
      <c r="D45" s="12">
        <f>Perustaulukko!O45</f>
        <v>0.5040806529044647</v>
      </c>
      <c r="E45" s="38">
        <f t="shared" si="0"/>
        <v>720.1152184349495</v>
      </c>
      <c r="F45" s="38">
        <f t="shared" si="1"/>
        <v>62.23217937092156</v>
      </c>
      <c r="G45" s="11"/>
      <c r="H45" s="25"/>
    </row>
    <row r="46" spans="1:8" ht="12.75">
      <c r="A46" s="1" t="s">
        <v>25</v>
      </c>
      <c r="B46" s="2">
        <v>0.89</v>
      </c>
      <c r="C46" s="14">
        <v>0.32</v>
      </c>
      <c r="D46" s="12">
        <f>Perustaulukko!O46</f>
        <v>0.6240998559769563</v>
      </c>
      <c r="E46" s="38">
        <f t="shared" si="0"/>
        <v>195.03120499279882</v>
      </c>
      <c r="F46" s="38">
        <f t="shared" si="1"/>
        <v>70.12357932325351</v>
      </c>
      <c r="G46" s="11"/>
      <c r="H46" s="25"/>
    </row>
    <row r="47" spans="1:8" ht="12.75">
      <c r="A47" s="1" t="s">
        <v>26</v>
      </c>
      <c r="B47" s="2">
        <v>6.15</v>
      </c>
      <c r="C47" s="14">
        <v>3</v>
      </c>
      <c r="D47" s="12">
        <f>Perustaulukko!O47</f>
        <v>4.320691310609697</v>
      </c>
      <c r="E47" s="38">
        <f t="shared" si="0"/>
        <v>144.0230436869899</v>
      </c>
      <c r="F47" s="38">
        <f t="shared" si="1"/>
        <v>70.2551432619463</v>
      </c>
      <c r="G47" s="11"/>
      <c r="H47" s="25"/>
    </row>
    <row r="48" spans="1:7" ht="12.75">
      <c r="A48" s="1" t="s">
        <v>79</v>
      </c>
      <c r="B48" s="2">
        <v>0.15</v>
      </c>
      <c r="C48" s="14">
        <v>0.02</v>
      </c>
      <c r="D48" s="12">
        <f>Perustaulukko!O48</f>
        <v>0.04800768122899664</v>
      </c>
      <c r="E48" s="38">
        <f t="shared" si="0"/>
        <v>240.03840614498318</v>
      </c>
      <c r="F48" s="38">
        <f t="shared" si="1"/>
        <v>32.0051208193311</v>
      </c>
      <c r="G48" s="11"/>
    </row>
    <row r="49" spans="1:7" ht="12.75">
      <c r="A49" s="1" t="s">
        <v>93</v>
      </c>
      <c r="B49" s="2">
        <v>0</v>
      </c>
      <c r="C49" s="14">
        <v>0</v>
      </c>
      <c r="D49" s="12">
        <f>Perustaulukko!O49</f>
        <v>0</v>
      </c>
      <c r="E49" s="38">
        <f t="shared" si="0"/>
      </c>
      <c r="F49" s="38">
        <f t="shared" si="1"/>
      </c>
      <c r="G49" s="11"/>
    </row>
    <row r="50" spans="1:7" ht="12.75">
      <c r="A50" s="1" t="s">
        <v>71</v>
      </c>
      <c r="B50" s="2">
        <v>0</v>
      </c>
      <c r="C50" s="14">
        <v>0</v>
      </c>
      <c r="D50" s="12">
        <f>Perustaulukko!O50</f>
        <v>0.6481036965914546</v>
      </c>
      <c r="E50" s="38">
        <f t="shared" si="0"/>
      </c>
      <c r="F50" s="38">
        <f t="shared" si="1"/>
      </c>
      <c r="G50" s="11"/>
    </row>
    <row r="51" spans="1:8" ht="12.75">
      <c r="A51" s="1" t="s">
        <v>100</v>
      </c>
      <c r="B51" s="2">
        <v>0</v>
      </c>
      <c r="C51" s="14">
        <v>0</v>
      </c>
      <c r="D51" s="12">
        <f>Perustaulukko!O51</f>
        <v>0</v>
      </c>
      <c r="E51" s="38">
        <f t="shared" si="0"/>
      </c>
      <c r="F51" s="38">
        <f t="shared" si="1"/>
      </c>
      <c r="G51" s="11"/>
      <c r="H51" s="26"/>
    </row>
    <row r="52" spans="1:8" ht="12.75">
      <c r="A52" s="1" t="s">
        <v>27</v>
      </c>
      <c r="B52" s="2">
        <v>4.11</v>
      </c>
      <c r="C52" s="14">
        <v>0.29</v>
      </c>
      <c r="D52" s="12">
        <f>Perustaulukko!O52</f>
        <v>0.09601536245799328</v>
      </c>
      <c r="E52" s="38">
        <f t="shared" si="0"/>
        <v>33.1087456751701</v>
      </c>
      <c r="F52" s="38">
        <f t="shared" si="1"/>
        <v>2.3361402057905907</v>
      </c>
      <c r="G52" s="11"/>
      <c r="H52" s="25"/>
    </row>
    <row r="53" spans="1:8" ht="12.75">
      <c r="A53" s="1" t="s">
        <v>28</v>
      </c>
      <c r="B53" s="2">
        <v>0.03</v>
      </c>
      <c r="C53" s="14">
        <v>0.07</v>
      </c>
      <c r="D53" s="12">
        <f>Perustaulukko!O53</f>
        <v>0.12001920307249159</v>
      </c>
      <c r="E53" s="38">
        <f t="shared" si="0"/>
        <v>171.4560043892737</v>
      </c>
      <c r="F53" s="38">
        <f t="shared" si="1"/>
        <v>400.06401024163864</v>
      </c>
      <c r="G53" s="11"/>
      <c r="H53" s="26"/>
    </row>
    <row r="54" spans="1:8" ht="12.75">
      <c r="A54" s="1" t="s">
        <v>29</v>
      </c>
      <c r="B54" s="2">
        <v>0.08</v>
      </c>
      <c r="C54" s="14">
        <v>0.05</v>
      </c>
      <c r="D54" s="12">
        <f>Perustaulukko!O54</f>
        <v>0</v>
      </c>
      <c r="E54" s="38">
        <f t="shared" si="0"/>
        <v>0</v>
      </c>
      <c r="F54" s="38">
        <f t="shared" si="1"/>
        <v>0</v>
      </c>
      <c r="G54" s="11"/>
      <c r="H54" s="26"/>
    </row>
    <row r="55" spans="1:8" ht="12.75">
      <c r="A55" s="1" t="s">
        <v>30</v>
      </c>
      <c r="B55" s="2">
        <v>0.18</v>
      </c>
      <c r="C55" s="14">
        <v>0.02</v>
      </c>
      <c r="D55" s="12">
        <f>Perustaulukko!O55</f>
        <v>0.04800768122899664</v>
      </c>
      <c r="E55" s="38">
        <f t="shared" si="0"/>
        <v>240.03840614498318</v>
      </c>
      <c r="F55" s="38">
        <f t="shared" si="1"/>
        <v>26.670934016109243</v>
      </c>
      <c r="G55" s="11"/>
      <c r="H55" s="26"/>
    </row>
    <row r="56" spans="1:8" ht="12.75">
      <c r="A56" s="1" t="s">
        <v>31</v>
      </c>
      <c r="B56" s="14">
        <v>6.15</v>
      </c>
      <c r="C56" s="14">
        <v>1.72</v>
      </c>
      <c r="D56" s="12">
        <f>Perustaulukko!O56</f>
        <v>2.4723955832933266</v>
      </c>
      <c r="E56" s="38">
        <f t="shared" si="0"/>
        <v>143.74392926123994</v>
      </c>
      <c r="F56" s="38">
        <f t="shared" si="1"/>
        <v>40.20155419989149</v>
      </c>
      <c r="G56" s="11"/>
      <c r="H56" s="25"/>
    </row>
    <row r="57" spans="1:8" ht="12.75">
      <c r="A57" s="1" t="s">
        <v>32</v>
      </c>
      <c r="B57" s="14">
        <v>8.63</v>
      </c>
      <c r="C57" s="14">
        <v>0.04</v>
      </c>
      <c r="D57" s="12">
        <f>Perustaulukko!O57</f>
        <v>0</v>
      </c>
      <c r="E57" s="38">
        <f t="shared" si="0"/>
        <v>0</v>
      </c>
      <c r="F57" s="38">
        <f t="shared" si="1"/>
        <v>0</v>
      </c>
      <c r="G57" s="11"/>
      <c r="H57" s="25"/>
    </row>
    <row r="58" spans="1:8" ht="12.75">
      <c r="A58" s="1" t="s">
        <v>33</v>
      </c>
      <c r="B58" s="2">
        <v>0.23</v>
      </c>
      <c r="C58" s="14">
        <v>0.02</v>
      </c>
      <c r="D58" s="12">
        <f>Perustaulukko!O58</f>
        <v>0</v>
      </c>
      <c r="E58" s="38">
        <f t="shared" si="0"/>
        <v>0</v>
      </c>
      <c r="F58" s="38">
        <f t="shared" si="1"/>
        <v>0</v>
      </c>
      <c r="G58" s="11"/>
      <c r="H58" s="26"/>
    </row>
    <row r="59" spans="1:8" ht="12.75">
      <c r="A59" s="1" t="s">
        <v>128</v>
      </c>
      <c r="B59" s="2">
        <v>0</v>
      </c>
      <c r="C59" s="14">
        <v>0</v>
      </c>
      <c r="D59" s="12">
        <f>Perustaulukko!O59</f>
        <v>0</v>
      </c>
      <c r="E59" s="38">
        <f t="shared" si="0"/>
      </c>
      <c r="F59" s="38">
        <f t="shared" si="1"/>
      </c>
      <c r="G59" s="11"/>
      <c r="H59" s="26"/>
    </row>
    <row r="60" spans="1:8" ht="12.75">
      <c r="A60" s="1" t="s">
        <v>34</v>
      </c>
      <c r="B60" s="14">
        <v>5.1</v>
      </c>
      <c r="C60" s="14">
        <v>5.18</v>
      </c>
      <c r="D60" s="12">
        <f>Perustaulukko!O60</f>
        <v>3.1445031204992797</v>
      </c>
      <c r="E60" s="38">
        <f t="shared" si="0"/>
        <v>60.704693445932044</v>
      </c>
      <c r="F60" s="38">
        <f t="shared" si="1"/>
        <v>61.656923931358435</v>
      </c>
      <c r="G60" s="11"/>
      <c r="H60" s="26"/>
    </row>
    <row r="61" spans="1:8" ht="12.75">
      <c r="A61" s="1" t="s">
        <v>35</v>
      </c>
      <c r="B61" s="14">
        <v>0.53</v>
      </c>
      <c r="C61" s="14">
        <v>0.05</v>
      </c>
      <c r="D61" s="12">
        <f>Perustaulukko!O61</f>
        <v>0.07201152184349495</v>
      </c>
      <c r="E61" s="38">
        <f t="shared" si="0"/>
        <v>144.0230436869899</v>
      </c>
      <c r="F61" s="38">
        <f t="shared" si="1"/>
        <v>13.587079593112254</v>
      </c>
      <c r="G61" s="11"/>
      <c r="H61" s="26"/>
    </row>
    <row r="62" spans="1:8" ht="12.75">
      <c r="A62" s="1" t="s">
        <v>36</v>
      </c>
      <c r="B62" s="14">
        <v>2.64</v>
      </c>
      <c r="C62" s="14">
        <v>1.68</v>
      </c>
      <c r="D62" s="12">
        <f>Perustaulukko!O62</f>
        <v>0.9121459433509361</v>
      </c>
      <c r="E62" s="38">
        <f t="shared" si="0"/>
        <v>54.294401389936674</v>
      </c>
      <c r="F62" s="38">
        <f t="shared" si="1"/>
        <v>34.55098270268697</v>
      </c>
      <c r="G62" s="11"/>
      <c r="H62" s="26"/>
    </row>
    <row r="63" spans="1:8" ht="12.75">
      <c r="A63" s="1" t="s">
        <v>37</v>
      </c>
      <c r="B63" s="2">
        <v>5.51</v>
      </c>
      <c r="C63" s="14">
        <v>2.97</v>
      </c>
      <c r="D63" s="12">
        <f>Perustaulukko!O63</f>
        <v>2.064330292846855</v>
      </c>
      <c r="E63" s="38">
        <f t="shared" si="0"/>
        <v>69.50607046622407</v>
      </c>
      <c r="F63" s="38">
        <f t="shared" si="1"/>
        <v>37.465159579797735</v>
      </c>
      <c r="G63" s="11"/>
      <c r="H63" s="25"/>
    </row>
    <row r="64" spans="1:8" ht="12.75">
      <c r="A64" s="1" t="s">
        <v>82</v>
      </c>
      <c r="B64" s="2">
        <v>0</v>
      </c>
      <c r="C64" s="14">
        <v>0</v>
      </c>
      <c r="D64" s="12">
        <f>Perustaulukko!O64</f>
        <v>0</v>
      </c>
      <c r="E64" s="38">
        <f t="shared" si="0"/>
      </c>
      <c r="F64" s="38">
        <f t="shared" si="1"/>
      </c>
      <c r="G64" s="11"/>
      <c r="H64" s="26"/>
    </row>
    <row r="65" spans="1:8" ht="12.75">
      <c r="A65" s="1" t="s">
        <v>38</v>
      </c>
      <c r="B65" s="2">
        <v>5.54</v>
      </c>
      <c r="C65" s="14">
        <v>2.82</v>
      </c>
      <c r="D65" s="12">
        <f>Perustaulukko!O65</f>
        <v>2.0163226116178588</v>
      </c>
      <c r="E65" s="38">
        <f t="shared" si="0"/>
        <v>71.50080183042053</v>
      </c>
      <c r="F65" s="38">
        <f t="shared" si="1"/>
        <v>36.39571501115269</v>
      </c>
      <c r="G65" s="11"/>
      <c r="H65" s="25"/>
    </row>
    <row r="66" spans="1:8" ht="12.75">
      <c r="A66" s="1" t="s">
        <v>39</v>
      </c>
      <c r="B66" s="2">
        <v>3.3</v>
      </c>
      <c r="C66" s="14">
        <v>1.86</v>
      </c>
      <c r="D66" s="12">
        <f>Perustaulukko!O66</f>
        <v>1.872299567930869</v>
      </c>
      <c r="E66" s="38">
        <f t="shared" si="0"/>
        <v>100.66126709305748</v>
      </c>
      <c r="F66" s="38">
        <f t="shared" si="1"/>
        <v>56.73635054335967</v>
      </c>
      <c r="G66" s="11"/>
      <c r="H66" s="25"/>
    </row>
    <row r="67" spans="1:8" ht="12.75">
      <c r="A67" s="1" t="s">
        <v>40</v>
      </c>
      <c r="B67" s="2">
        <v>51.98</v>
      </c>
      <c r="C67" s="14">
        <v>47</v>
      </c>
      <c r="D67" s="12">
        <f>Perustaulukko!O67</f>
        <v>47.04752760441671</v>
      </c>
      <c r="E67" s="38">
        <f t="shared" si="0"/>
        <v>100.10112256258874</v>
      </c>
      <c r="F67" s="38">
        <f t="shared" si="1"/>
        <v>90.51082648021683</v>
      </c>
      <c r="G67" s="11"/>
      <c r="H67" s="25"/>
    </row>
    <row r="68" spans="1:8" ht="12.75">
      <c r="A68" s="1" t="s">
        <v>41</v>
      </c>
      <c r="B68" s="2">
        <v>93.68</v>
      </c>
      <c r="C68" s="14">
        <v>72.04</v>
      </c>
      <c r="D68" s="12">
        <f>Perustaulukko!O68</f>
        <v>80.96495439270282</v>
      </c>
      <c r="E68" s="38">
        <f t="shared" si="0"/>
        <v>112.38888727471242</v>
      </c>
      <c r="F68" s="38">
        <f t="shared" si="1"/>
        <v>86.42715029110036</v>
      </c>
      <c r="G68" s="11"/>
      <c r="H68" s="25"/>
    </row>
    <row r="69" spans="1:8" ht="12.75">
      <c r="A69" s="1" t="s">
        <v>72</v>
      </c>
      <c r="B69" s="2">
        <v>0</v>
      </c>
      <c r="C69" s="14">
        <v>0</v>
      </c>
      <c r="D69" s="12">
        <f>Perustaulukko!O69</f>
        <v>0</v>
      </c>
      <c r="E69" s="38">
        <f t="shared" si="0"/>
      </c>
      <c r="F69" s="38">
        <f t="shared" si="1"/>
      </c>
      <c r="G69" s="11"/>
      <c r="H69" s="26"/>
    </row>
    <row r="70" spans="1:8" ht="12.75">
      <c r="A70" s="1" t="s">
        <v>42</v>
      </c>
      <c r="B70" s="14">
        <v>2.34</v>
      </c>
      <c r="C70" s="14">
        <v>1.16</v>
      </c>
      <c r="D70" s="12">
        <f>Perustaulukko!O70</f>
        <v>1.056168987037926</v>
      </c>
      <c r="E70" s="38">
        <f t="shared" si="0"/>
        <v>91.04905060671777</v>
      </c>
      <c r="F70" s="38">
        <f t="shared" si="1"/>
        <v>45.13542679649257</v>
      </c>
      <c r="G70" s="11"/>
      <c r="H70" s="25"/>
    </row>
    <row r="71" spans="1:8" ht="12.75">
      <c r="A71" s="1" t="s">
        <v>43</v>
      </c>
      <c r="B71" s="2">
        <v>0.28</v>
      </c>
      <c r="C71" s="14">
        <v>0.23</v>
      </c>
      <c r="D71" s="12">
        <f>Perustaulukko!O71</f>
        <v>0.21603456553048486</v>
      </c>
      <c r="E71" s="38">
        <f t="shared" si="0"/>
        <v>93.92807196977603</v>
      </c>
      <c r="F71" s="38">
        <f t="shared" si="1"/>
        <v>77.15520197517316</v>
      </c>
      <c r="G71" s="11"/>
      <c r="H71" s="26"/>
    </row>
    <row r="72" spans="1:8" ht="12.75">
      <c r="A72" s="1" t="s">
        <v>44</v>
      </c>
      <c r="B72" s="14">
        <v>4.67</v>
      </c>
      <c r="C72" s="14">
        <v>0.7</v>
      </c>
      <c r="D72" s="12">
        <f>Perustaulukko!O72</f>
        <v>1.0801728276524243</v>
      </c>
      <c r="E72" s="38">
        <f t="shared" si="0"/>
        <v>154.31040395034634</v>
      </c>
      <c r="F72" s="38">
        <f t="shared" si="1"/>
        <v>23.130039136026216</v>
      </c>
      <c r="G72" s="11"/>
      <c r="H72" s="25"/>
    </row>
    <row r="73" spans="1:8" ht="12.75">
      <c r="A73" s="1" t="s">
        <v>45</v>
      </c>
      <c r="B73" s="2">
        <v>14.96</v>
      </c>
      <c r="C73" s="14">
        <v>11.89</v>
      </c>
      <c r="D73" s="12">
        <f>Perustaulukko!O73</f>
        <v>15.866538646183388</v>
      </c>
      <c r="E73" s="38">
        <f t="shared" si="0"/>
        <v>133.44439567858188</v>
      </c>
      <c r="F73" s="38">
        <f t="shared" si="1"/>
        <v>106.05975030871248</v>
      </c>
      <c r="G73" s="11"/>
      <c r="H73" s="25"/>
    </row>
    <row r="74" spans="1:8" ht="12.75">
      <c r="A74" s="1" t="s">
        <v>46</v>
      </c>
      <c r="B74" s="2">
        <v>12.32</v>
      </c>
      <c r="C74" s="14">
        <v>21.49</v>
      </c>
      <c r="D74" s="12">
        <f>Perustaulukko!O74</f>
        <v>37.49399903984637</v>
      </c>
      <c r="E74" s="38">
        <f t="shared" si="0"/>
        <v>174.47184290296124</v>
      </c>
      <c r="F74" s="38">
        <f t="shared" si="1"/>
        <v>304.33440779096077</v>
      </c>
      <c r="G74" s="11"/>
      <c r="H74" s="25"/>
    </row>
    <row r="75" spans="1:8" ht="12.75">
      <c r="A75" s="1" t="s">
        <v>108</v>
      </c>
      <c r="B75" s="2">
        <v>0</v>
      </c>
      <c r="C75" s="14">
        <v>0.02</v>
      </c>
      <c r="D75" s="12">
        <f>Perustaulukko!O75</f>
        <v>0.02400384061449832</v>
      </c>
      <c r="E75" s="38">
        <f aca="true" t="shared" si="2" ref="E75:E99">IF(C75&gt;0,(D75/C75)*100,"")</f>
        <v>120.01920307249159</v>
      </c>
      <c r="F75" s="38">
        <f aca="true" t="shared" si="3" ref="F75:F99">IF(B75&gt;0,(D75/B75)*100,"")</f>
      </c>
      <c r="G75" s="11"/>
      <c r="H75" s="26"/>
    </row>
    <row r="76" spans="1:8" ht="12.75">
      <c r="A76" s="1" t="s">
        <v>47</v>
      </c>
      <c r="B76" s="2">
        <v>24.89</v>
      </c>
      <c r="C76" s="14">
        <v>28.94</v>
      </c>
      <c r="D76" s="12">
        <f>Perustaulukko!O76</f>
        <v>28.708593374939987</v>
      </c>
      <c r="E76" s="38">
        <f t="shared" si="2"/>
        <v>99.20039175860396</v>
      </c>
      <c r="F76" s="38">
        <f t="shared" si="3"/>
        <v>115.34187776191236</v>
      </c>
      <c r="G76" s="11"/>
      <c r="H76" s="25"/>
    </row>
    <row r="77" spans="1:8" ht="12.75">
      <c r="A77" s="1" t="s">
        <v>48</v>
      </c>
      <c r="B77" s="2">
        <v>2.95</v>
      </c>
      <c r="C77" s="14">
        <v>2.43</v>
      </c>
      <c r="D77" s="12">
        <f>Perustaulukko!O77</f>
        <v>1.9923187710033605</v>
      </c>
      <c r="E77" s="38">
        <f t="shared" si="2"/>
        <v>81.98842679026174</v>
      </c>
      <c r="F77" s="38">
        <f t="shared" si="3"/>
        <v>67.53622952553764</v>
      </c>
      <c r="G77" s="11"/>
      <c r="H77" s="25"/>
    </row>
    <row r="78" spans="1:8" ht="12.75">
      <c r="A78" s="1" t="s">
        <v>49</v>
      </c>
      <c r="B78" s="2">
        <v>0.46</v>
      </c>
      <c r="C78" s="14">
        <v>0.02</v>
      </c>
      <c r="D78" s="12">
        <f>Perustaulukko!O78</f>
        <v>0</v>
      </c>
      <c r="E78" s="38">
        <f t="shared" si="2"/>
        <v>0</v>
      </c>
      <c r="F78" s="38">
        <f t="shared" si="3"/>
        <v>0</v>
      </c>
      <c r="G78" s="11"/>
      <c r="H78" s="26"/>
    </row>
    <row r="79" spans="1:9" ht="12.75">
      <c r="A79" s="1" t="s">
        <v>50</v>
      </c>
      <c r="B79" s="14">
        <v>13.92</v>
      </c>
      <c r="C79" s="14">
        <v>8.21</v>
      </c>
      <c r="D79" s="12">
        <f>Perustaulukko!O79</f>
        <v>10.009601536245798</v>
      </c>
      <c r="E79" s="38">
        <f t="shared" si="2"/>
        <v>121.91962894331057</v>
      </c>
      <c r="F79" s="38">
        <f t="shared" si="3"/>
        <v>71.90805701326003</v>
      </c>
      <c r="G79" s="11"/>
      <c r="H79" s="25"/>
      <c r="I79" s="25"/>
    </row>
    <row r="80" spans="1:8" ht="12.75">
      <c r="A80" s="1" t="s">
        <v>51</v>
      </c>
      <c r="B80" s="2">
        <v>8.15</v>
      </c>
      <c r="C80" s="14">
        <v>5.88</v>
      </c>
      <c r="D80" s="12">
        <f>Perustaulukko!O80</f>
        <v>3.840614498319731</v>
      </c>
      <c r="E80" s="38">
        <f t="shared" si="2"/>
        <v>65.3165731006757</v>
      </c>
      <c r="F80" s="38">
        <f t="shared" si="3"/>
        <v>47.124104273861725</v>
      </c>
      <c r="G80" s="11"/>
      <c r="H80" s="25"/>
    </row>
    <row r="81" spans="1:8" ht="12.75">
      <c r="A81" s="1" t="s">
        <v>52</v>
      </c>
      <c r="B81" s="2">
        <v>0.84</v>
      </c>
      <c r="C81" s="14">
        <v>0.14</v>
      </c>
      <c r="D81" s="12">
        <f>Perustaulukko!O81</f>
        <v>0.09601536245799328</v>
      </c>
      <c r="E81" s="38">
        <f t="shared" si="2"/>
        <v>68.58240175570948</v>
      </c>
      <c r="F81" s="38">
        <f t="shared" si="3"/>
        <v>11.430400292618248</v>
      </c>
      <c r="G81" s="11"/>
      <c r="H81" s="26"/>
    </row>
    <row r="82" spans="1:8" ht="12.75">
      <c r="A82" s="1" t="s">
        <v>53</v>
      </c>
      <c r="B82" s="2">
        <v>1.42</v>
      </c>
      <c r="C82" s="14">
        <v>0.3</v>
      </c>
      <c r="D82" s="12">
        <f>Perustaulukko!O82</f>
        <v>0.1440230436869899</v>
      </c>
      <c r="E82" s="38">
        <f t="shared" si="2"/>
        <v>48.00768122899663</v>
      </c>
      <c r="F82" s="38">
        <f t="shared" si="3"/>
        <v>10.14246786528098</v>
      </c>
      <c r="G82" s="11"/>
      <c r="H82" s="26"/>
    </row>
    <row r="83" spans="1:8" ht="12.75">
      <c r="A83" s="1" t="s">
        <v>54</v>
      </c>
      <c r="B83" s="2">
        <v>98.86</v>
      </c>
      <c r="C83" s="14">
        <v>93.1</v>
      </c>
      <c r="D83" s="12">
        <f>Perustaulukko!O83</f>
        <v>82.47719635141623</v>
      </c>
      <c r="E83" s="38">
        <f t="shared" si="2"/>
        <v>88.58989941075858</v>
      </c>
      <c r="F83" s="38">
        <f t="shared" si="3"/>
        <v>83.42827872892599</v>
      </c>
      <c r="G83" s="11"/>
      <c r="H83" s="25"/>
    </row>
    <row r="84" spans="1:8" ht="12.75">
      <c r="A84" s="1" t="s">
        <v>55</v>
      </c>
      <c r="B84" s="2">
        <v>1.32</v>
      </c>
      <c r="C84" s="14">
        <v>0.8</v>
      </c>
      <c r="D84" s="12">
        <f>Perustaulukko!O84</f>
        <v>1.3922227556409024</v>
      </c>
      <c r="E84" s="38">
        <f t="shared" si="2"/>
        <v>174.02784445511278</v>
      </c>
      <c r="F84" s="38">
        <f t="shared" si="3"/>
        <v>105.47142088188654</v>
      </c>
      <c r="G84" s="11"/>
      <c r="H84" s="26"/>
    </row>
    <row r="85" spans="1:8" ht="12.75">
      <c r="A85" s="1" t="s">
        <v>56</v>
      </c>
      <c r="B85" s="2">
        <v>3.35</v>
      </c>
      <c r="C85" s="14">
        <v>1.77</v>
      </c>
      <c r="D85" s="12">
        <f>Perustaulukko!O85</f>
        <v>1.8482957273163705</v>
      </c>
      <c r="E85" s="38">
        <f t="shared" si="2"/>
        <v>104.42348741900398</v>
      </c>
      <c r="F85" s="38">
        <f t="shared" si="3"/>
        <v>55.173006785563295</v>
      </c>
      <c r="G85" s="11"/>
      <c r="H85" s="25"/>
    </row>
    <row r="86" spans="1:8" ht="12.75">
      <c r="A86" s="1" t="s">
        <v>57</v>
      </c>
      <c r="B86" s="2">
        <v>0</v>
      </c>
      <c r="C86" s="14">
        <v>0</v>
      </c>
      <c r="D86" s="12">
        <f>Perustaulukko!O86</f>
        <v>0</v>
      </c>
      <c r="E86" s="38">
        <f t="shared" si="2"/>
      </c>
      <c r="F86" s="38">
        <f t="shared" si="3"/>
      </c>
      <c r="G86" s="11"/>
      <c r="H86" s="26"/>
    </row>
    <row r="87" spans="1:8" ht="12.75">
      <c r="A87" s="1" t="s">
        <v>58</v>
      </c>
      <c r="B87" s="2">
        <v>1.3</v>
      </c>
      <c r="C87" s="14">
        <v>0.45</v>
      </c>
      <c r="D87" s="12">
        <f>Perustaulukko!O87</f>
        <v>0.24003840614498317</v>
      </c>
      <c r="E87" s="38">
        <f t="shared" si="2"/>
        <v>53.341868032218485</v>
      </c>
      <c r="F87" s="38">
        <f t="shared" si="3"/>
        <v>18.46449278038332</v>
      </c>
      <c r="G87" s="11"/>
      <c r="H87" s="25"/>
    </row>
    <row r="88" spans="1:8" ht="12.75">
      <c r="A88" s="1" t="s">
        <v>59</v>
      </c>
      <c r="B88" s="2">
        <v>0</v>
      </c>
      <c r="C88" s="14">
        <v>0</v>
      </c>
      <c r="D88" s="12">
        <f>Perustaulukko!O88</f>
        <v>0</v>
      </c>
      <c r="E88" s="38">
        <f t="shared" si="2"/>
      </c>
      <c r="F88" s="38">
        <f t="shared" si="3"/>
      </c>
      <c r="G88" s="11"/>
      <c r="H88" s="26"/>
    </row>
    <row r="89" spans="1:8" ht="12.75">
      <c r="A89" s="1" t="s">
        <v>60</v>
      </c>
      <c r="B89" s="14">
        <v>0.05</v>
      </c>
      <c r="C89" s="14">
        <v>0.05</v>
      </c>
      <c r="D89" s="12">
        <f>Perustaulukko!O89</f>
        <v>0.04800768122899664</v>
      </c>
      <c r="E89" s="38">
        <f t="shared" si="2"/>
        <v>96.01536245799326</v>
      </c>
      <c r="F89" s="38">
        <f t="shared" si="3"/>
        <v>96.01536245799326</v>
      </c>
      <c r="G89" s="11"/>
      <c r="H89" s="26"/>
    </row>
    <row r="90" spans="1:8" ht="12.75">
      <c r="A90" s="1" t="s">
        <v>61</v>
      </c>
      <c r="B90" s="2">
        <v>0.18</v>
      </c>
      <c r="C90" s="14">
        <v>0.34</v>
      </c>
      <c r="D90" s="12">
        <f>Perustaulukko!O90</f>
        <v>0.07201152184349495</v>
      </c>
      <c r="E90" s="38">
        <f t="shared" si="2"/>
        <v>21.179859365733808</v>
      </c>
      <c r="F90" s="38">
        <f t="shared" si="3"/>
        <v>40.006401024163864</v>
      </c>
      <c r="G90" s="11"/>
      <c r="H90" s="25"/>
    </row>
    <row r="91" spans="1:8" ht="12.75">
      <c r="A91" s="1" t="s">
        <v>62</v>
      </c>
      <c r="B91" s="2">
        <v>0.2</v>
      </c>
      <c r="C91" s="14">
        <v>0</v>
      </c>
      <c r="D91" s="12">
        <f>Perustaulukko!O91</f>
        <v>0</v>
      </c>
      <c r="E91" s="38">
        <f t="shared" si="2"/>
      </c>
      <c r="F91" s="38">
        <f t="shared" si="3"/>
        <v>0</v>
      </c>
      <c r="G91" s="11"/>
      <c r="H91" s="26"/>
    </row>
    <row r="92" spans="1:8" ht="12.75">
      <c r="A92" s="1" t="s">
        <v>63</v>
      </c>
      <c r="B92" s="2">
        <v>10.44</v>
      </c>
      <c r="C92" s="14">
        <v>7.1</v>
      </c>
      <c r="D92" s="12">
        <f>Perustaulukko!O92</f>
        <v>4.84877580412866</v>
      </c>
      <c r="E92" s="38">
        <f t="shared" si="2"/>
        <v>68.2926169595586</v>
      </c>
      <c r="F92" s="38">
        <f t="shared" si="3"/>
        <v>46.44421268322472</v>
      </c>
      <c r="G92" s="11"/>
      <c r="H92" s="25"/>
    </row>
    <row r="93" spans="1:8" ht="12.75">
      <c r="A93" s="1" t="s">
        <v>85</v>
      </c>
      <c r="B93" s="2">
        <v>0</v>
      </c>
      <c r="C93" s="14">
        <v>0</v>
      </c>
      <c r="D93" s="12">
        <f>Perustaulukko!O93</f>
        <v>0</v>
      </c>
      <c r="E93" s="38">
        <f t="shared" si="2"/>
      </c>
      <c r="F93" s="38">
        <f t="shared" si="3"/>
      </c>
      <c r="G93" s="11"/>
      <c r="H93" s="26"/>
    </row>
    <row r="94" spans="1:8" ht="12.75">
      <c r="A94" s="1" t="s">
        <v>91</v>
      </c>
      <c r="B94" s="2">
        <v>0.08</v>
      </c>
      <c r="C94" s="14">
        <v>0</v>
      </c>
      <c r="D94" s="12">
        <f>Perustaulukko!O94</f>
        <v>0</v>
      </c>
      <c r="E94" s="38">
        <f t="shared" si="2"/>
      </c>
      <c r="F94" s="38">
        <f t="shared" si="3"/>
        <v>0</v>
      </c>
      <c r="G94" s="11"/>
      <c r="H94" s="26"/>
    </row>
    <row r="95" spans="1:8" ht="12.75">
      <c r="A95" s="1" t="s">
        <v>134</v>
      </c>
      <c r="B95" s="2">
        <v>0</v>
      </c>
      <c r="C95" s="14">
        <v>0</v>
      </c>
      <c r="D95" s="12">
        <f>Perustaulukko!O95</f>
        <v>0</v>
      </c>
      <c r="E95" s="38">
        <f t="shared" si="2"/>
      </c>
      <c r="F95" s="38">
        <f t="shared" si="3"/>
      </c>
      <c r="G95" s="11"/>
      <c r="H95" s="26"/>
    </row>
    <row r="96" spans="1:8" ht="12.75">
      <c r="A96" s="1" t="s">
        <v>64</v>
      </c>
      <c r="B96" s="2">
        <v>57.52</v>
      </c>
      <c r="C96" s="14">
        <v>42.15</v>
      </c>
      <c r="D96" s="12">
        <f>Perustaulukko!O96</f>
        <v>55.88094095055209</v>
      </c>
      <c r="E96" s="38">
        <f t="shared" si="2"/>
        <v>132.57637236192667</v>
      </c>
      <c r="F96" s="38">
        <f t="shared" si="3"/>
        <v>97.1504536692491</v>
      </c>
      <c r="G96" s="11"/>
      <c r="H96" s="25"/>
    </row>
    <row r="97" spans="1:7" ht="13.5" thickBot="1">
      <c r="A97" s="39" t="s">
        <v>88</v>
      </c>
      <c r="B97" s="40">
        <v>0.18</v>
      </c>
      <c r="C97" s="41">
        <v>0.05</v>
      </c>
      <c r="D97" s="64">
        <f>Perustaulukko!O97</f>
        <v>0.04800768122899664</v>
      </c>
      <c r="E97" s="65">
        <f t="shared" si="2"/>
        <v>96.01536245799326</v>
      </c>
      <c r="F97" s="42">
        <f t="shared" si="3"/>
        <v>26.670934016109243</v>
      </c>
      <c r="G97" s="11"/>
    </row>
    <row r="98" spans="1:7" ht="12.75">
      <c r="A98" s="1" t="s">
        <v>135</v>
      </c>
      <c r="B98" s="2">
        <v>586</v>
      </c>
      <c r="C98" s="29">
        <v>475</v>
      </c>
      <c r="D98" s="36">
        <f>Perustaulukko!O98</f>
        <v>507.56120979356695</v>
      </c>
      <c r="E98" s="38">
        <f t="shared" si="2"/>
        <v>106.85499153548778</v>
      </c>
      <c r="F98" s="38">
        <f t="shared" si="3"/>
        <v>86.61454092040391</v>
      </c>
      <c r="G98" s="66"/>
    </row>
    <row r="99" spans="1:7" ht="12.75">
      <c r="A99" s="1" t="s">
        <v>150</v>
      </c>
      <c r="B99" s="2">
        <v>95</v>
      </c>
      <c r="C99" s="29">
        <v>70</v>
      </c>
      <c r="D99" s="36">
        <f>Perustaulukko!O99</f>
        <v>63</v>
      </c>
      <c r="E99" s="38">
        <f t="shared" si="2"/>
        <v>90</v>
      </c>
      <c r="F99" s="38">
        <f t="shared" si="3"/>
        <v>66.3157894736842</v>
      </c>
      <c r="G99" s="66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30"/>
    </row>
    <row r="121" ht="12.75">
      <c r="C121" s="3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21" sqref="A21:IV21"/>
    </sheetView>
  </sheetViews>
  <sheetFormatPr defaultColWidth="9.140625" defaultRowHeight="12.75"/>
  <sheetData>
    <row r="1" ht="12.75">
      <c r="A1" t="s">
        <v>127</v>
      </c>
    </row>
    <row r="3" spans="1:4" ht="12.75">
      <c r="A3" t="s">
        <v>205</v>
      </c>
      <c r="B3" t="s">
        <v>206</v>
      </c>
      <c r="D3" t="s">
        <v>207</v>
      </c>
    </row>
    <row r="4" spans="1:9" ht="12.75">
      <c r="A4" t="s">
        <v>75</v>
      </c>
      <c r="B4" t="s">
        <v>111</v>
      </c>
      <c r="D4" s="2" t="s">
        <v>199</v>
      </c>
      <c r="I4" t="s">
        <v>157</v>
      </c>
    </row>
    <row r="5" spans="1:4" ht="12.75">
      <c r="A5" t="s">
        <v>75</v>
      </c>
      <c r="B5" t="s">
        <v>212</v>
      </c>
      <c r="D5" s="2" t="s">
        <v>213</v>
      </c>
    </row>
    <row r="6" spans="1:4" ht="12.75">
      <c r="A6" t="s">
        <v>96</v>
      </c>
      <c r="B6" t="s">
        <v>97</v>
      </c>
      <c r="D6" s="2" t="s">
        <v>181</v>
      </c>
    </row>
    <row r="7" spans="1:4" ht="12.75">
      <c r="A7" t="s">
        <v>73</v>
      </c>
      <c r="B7" t="s">
        <v>74</v>
      </c>
      <c r="D7" s="2" t="s">
        <v>209</v>
      </c>
    </row>
    <row r="8" spans="1:4" ht="12.75">
      <c r="A8" t="s">
        <v>0</v>
      </c>
      <c r="B8" t="s">
        <v>83</v>
      </c>
      <c r="D8" s="2" t="s">
        <v>209</v>
      </c>
    </row>
    <row r="9" spans="1:4" ht="12.75">
      <c r="A9" t="s">
        <v>0</v>
      </c>
      <c r="B9" t="s">
        <v>84</v>
      </c>
      <c r="D9" s="2" t="s">
        <v>159</v>
      </c>
    </row>
    <row r="10" spans="1:4" ht="12.75">
      <c r="A10" t="s">
        <v>109</v>
      </c>
      <c r="B10" t="s">
        <v>138</v>
      </c>
      <c r="D10" s="2" t="s">
        <v>139</v>
      </c>
    </row>
    <row r="11" spans="1:4" ht="12.75">
      <c r="A11" t="s">
        <v>109</v>
      </c>
      <c r="B11" t="s">
        <v>110</v>
      </c>
      <c r="D11" s="2" t="s">
        <v>123</v>
      </c>
    </row>
    <row r="12" spans="1:4" ht="12.75">
      <c r="A12" t="s">
        <v>203</v>
      </c>
      <c r="B12" t="s">
        <v>204</v>
      </c>
      <c r="D12" s="2" t="s">
        <v>191</v>
      </c>
    </row>
    <row r="13" spans="1:4" ht="12.75">
      <c r="A13" t="s">
        <v>98</v>
      </c>
      <c r="B13" t="s">
        <v>99</v>
      </c>
      <c r="D13" s="2" t="s">
        <v>130</v>
      </c>
    </row>
    <row r="14" spans="1:4" ht="12.75">
      <c r="A14" t="s">
        <v>98</v>
      </c>
      <c r="B14" t="s">
        <v>133</v>
      </c>
      <c r="D14" s="2" t="s">
        <v>158</v>
      </c>
    </row>
    <row r="15" spans="1:4" ht="12.75">
      <c r="A15" t="s">
        <v>86</v>
      </c>
      <c r="B15" t="s">
        <v>131</v>
      </c>
      <c r="D15" s="2" t="s">
        <v>162</v>
      </c>
    </row>
    <row r="16" spans="1:4" ht="12.75">
      <c r="A16" t="s">
        <v>214</v>
      </c>
      <c r="B16" t="s">
        <v>215</v>
      </c>
      <c r="D16" s="2" t="s">
        <v>216</v>
      </c>
    </row>
    <row r="17" spans="1:4" ht="12.75">
      <c r="A17" t="s">
        <v>120</v>
      </c>
      <c r="B17" t="s">
        <v>160</v>
      </c>
      <c r="D17" s="2" t="s">
        <v>161</v>
      </c>
    </row>
    <row r="18" spans="1:4" ht="12.75">
      <c r="A18" t="s">
        <v>120</v>
      </c>
      <c r="B18" t="s">
        <v>121</v>
      </c>
      <c r="D18" s="2" t="s">
        <v>228</v>
      </c>
    </row>
    <row r="19" spans="1:4" ht="12.75">
      <c r="A19" t="s">
        <v>107</v>
      </c>
      <c r="B19" t="s">
        <v>126</v>
      </c>
      <c r="D19" s="2" t="s">
        <v>200</v>
      </c>
    </row>
    <row r="20" spans="1:4" ht="12.75">
      <c r="A20" t="s">
        <v>178</v>
      </c>
      <c r="B20" t="s">
        <v>179</v>
      </c>
      <c r="D20" s="2" t="s">
        <v>188</v>
      </c>
    </row>
    <row r="21" spans="1:4" ht="12.75">
      <c r="A21" t="s">
        <v>112</v>
      </c>
      <c r="B21" t="s">
        <v>190</v>
      </c>
      <c r="D21" s="2" t="s">
        <v>191</v>
      </c>
    </row>
    <row r="22" spans="1:4" ht="12.75">
      <c r="A22" t="s">
        <v>112</v>
      </c>
      <c r="B22" t="s">
        <v>192</v>
      </c>
      <c r="D22" s="2" t="s">
        <v>191</v>
      </c>
    </row>
    <row r="23" spans="1:4" ht="12.75">
      <c r="A23" t="s">
        <v>94</v>
      </c>
      <c r="B23" t="s">
        <v>95</v>
      </c>
      <c r="D23" s="2" t="s">
        <v>202</v>
      </c>
    </row>
    <row r="24" spans="1:4" ht="12.75">
      <c r="A24" t="s">
        <v>118</v>
      </c>
      <c r="B24" t="s">
        <v>229</v>
      </c>
      <c r="D24" s="2" t="s">
        <v>119</v>
      </c>
    </row>
    <row r="25" spans="1:4" ht="12.75">
      <c r="A25" t="s">
        <v>118</v>
      </c>
      <c r="B25" t="s">
        <v>217</v>
      </c>
      <c r="D25" s="2" t="s">
        <v>172</v>
      </c>
    </row>
    <row r="26" spans="1:4" ht="12.75">
      <c r="A26" t="s">
        <v>118</v>
      </c>
      <c r="B26" t="s">
        <v>171</v>
      </c>
      <c r="D26" s="2" t="s">
        <v>172</v>
      </c>
    </row>
    <row r="27" spans="1:4" ht="12.75">
      <c r="A27" t="s">
        <v>163</v>
      </c>
      <c r="B27" t="s">
        <v>164</v>
      </c>
      <c r="D27" s="2" t="s">
        <v>166</v>
      </c>
    </row>
    <row r="28" spans="1:4" ht="12.75">
      <c r="A28" t="s">
        <v>113</v>
      </c>
      <c r="B28" t="s">
        <v>78</v>
      </c>
      <c r="D28" s="2" t="s">
        <v>114</v>
      </c>
    </row>
    <row r="29" spans="1:4" ht="12.75">
      <c r="A29" t="s">
        <v>113</v>
      </c>
      <c r="B29" t="s">
        <v>115</v>
      </c>
      <c r="D29" s="2" t="s">
        <v>181</v>
      </c>
    </row>
    <row r="30" spans="1:4" ht="12.75">
      <c r="A30" t="s">
        <v>113</v>
      </c>
      <c r="B30" t="s">
        <v>175</v>
      </c>
      <c r="D30" s="2" t="s">
        <v>220</v>
      </c>
    </row>
    <row r="31" spans="1:4" ht="12.75">
      <c r="A31" t="s">
        <v>113</v>
      </c>
      <c r="B31" t="s">
        <v>173</v>
      </c>
      <c r="D31" s="2" t="s">
        <v>174</v>
      </c>
    </row>
    <row r="32" spans="1:4" ht="12.75">
      <c r="A32" t="s">
        <v>113</v>
      </c>
      <c r="B32" t="s">
        <v>218</v>
      </c>
      <c r="D32" s="2" t="s">
        <v>219</v>
      </c>
    </row>
    <row r="33" spans="1:4" ht="12.75">
      <c r="A33" t="s">
        <v>196</v>
      </c>
      <c r="B33" t="s">
        <v>197</v>
      </c>
      <c r="D33" s="2" t="s">
        <v>198</v>
      </c>
    </row>
    <row r="34" spans="1:4" ht="12.75">
      <c r="A34" t="s">
        <v>167</v>
      </c>
      <c r="B34" t="s">
        <v>168</v>
      </c>
      <c r="D34" s="2" t="s">
        <v>169</v>
      </c>
    </row>
    <row r="35" spans="1:4" ht="12.75">
      <c r="A35" t="s">
        <v>136</v>
      </c>
      <c r="B35" t="s">
        <v>137</v>
      </c>
      <c r="D35" s="2" t="s">
        <v>221</v>
      </c>
    </row>
    <row r="36" spans="1:4" ht="12.75">
      <c r="A36" t="s">
        <v>81</v>
      </c>
      <c r="B36" t="s">
        <v>210</v>
      </c>
      <c r="D36" s="2" t="s">
        <v>211</v>
      </c>
    </row>
    <row r="37" spans="1:4" ht="12.75">
      <c r="A37" t="s">
        <v>81</v>
      </c>
      <c r="B37" t="s">
        <v>92</v>
      </c>
      <c r="D37" s="2" t="s">
        <v>194</v>
      </c>
    </row>
    <row r="38" spans="1:4" ht="12.75">
      <c r="A38" t="s">
        <v>81</v>
      </c>
      <c r="B38" t="s">
        <v>124</v>
      </c>
      <c r="D38" s="2" t="s">
        <v>201</v>
      </c>
    </row>
    <row r="39" spans="1:4" ht="12.75">
      <c r="A39" t="s">
        <v>81</v>
      </c>
      <c r="B39" t="s">
        <v>116</v>
      </c>
      <c r="D39" s="2" t="s">
        <v>193</v>
      </c>
    </row>
    <row r="40" spans="1:4" ht="12.75">
      <c r="A40" t="s">
        <v>81</v>
      </c>
      <c r="B40" t="s">
        <v>224</v>
      </c>
      <c r="D40" s="2" t="s">
        <v>225</v>
      </c>
    </row>
    <row r="41" spans="1:4" ht="12.75">
      <c r="A41" t="s">
        <v>81</v>
      </c>
      <c r="B41" t="s">
        <v>227</v>
      </c>
      <c r="D41" s="2" t="s">
        <v>117</v>
      </c>
    </row>
    <row r="42" spans="1:4" ht="12.75">
      <c r="A42" t="s">
        <v>81</v>
      </c>
      <c r="B42" t="s">
        <v>129</v>
      </c>
      <c r="D42" s="2" t="s">
        <v>158</v>
      </c>
    </row>
    <row r="43" spans="1:4" ht="12.75">
      <c r="A43" t="s">
        <v>102</v>
      </c>
      <c r="B43" t="s">
        <v>132</v>
      </c>
      <c r="D43" s="2" t="s">
        <v>170</v>
      </c>
    </row>
    <row r="44" spans="1:4" ht="12.75">
      <c r="A44" t="s">
        <v>102</v>
      </c>
      <c r="B44" t="s">
        <v>103</v>
      </c>
      <c r="D44" s="2" t="s">
        <v>195</v>
      </c>
    </row>
    <row r="45" spans="1:4" ht="12.75">
      <c r="A45" t="s">
        <v>105</v>
      </c>
      <c r="B45" t="s">
        <v>106</v>
      </c>
      <c r="D45" s="2" t="s">
        <v>156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2003-03-12T06:00:03Z</cp:lastPrinted>
  <dcterms:created xsi:type="dcterms:W3CDTF">2003-02-25T10:48:46Z</dcterms:created>
  <dcterms:modified xsi:type="dcterms:W3CDTF">2008-03-16T07:31:43Z</dcterms:modified>
  <cp:category/>
  <cp:version/>
  <cp:contentType/>
  <cp:contentStatus/>
</cp:coreProperties>
</file>